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mc:AlternateContent xmlns:mc="http://schemas.openxmlformats.org/markup-compatibility/2006">
    <mc:Choice Requires="x15">
      <x15ac:absPath xmlns:x15ac="http://schemas.microsoft.com/office/spreadsheetml/2010/11/ac" url="C:\Users\cristian.forero\Downloads\"/>
    </mc:Choice>
  </mc:AlternateContent>
  <xr:revisionPtr revIDLastSave="0" documentId="8_{9CDBEF9C-5728-4583-B28E-B33FB03392B7}" xr6:coauthVersionLast="47" xr6:coauthVersionMax="47" xr10:uidLastSave="{00000000-0000-0000-0000-000000000000}"/>
  <workbookProtection workbookAlgorithmName="SHA-512" workbookHashValue="oeJiVeD3zJuF8Y6NNelnYd7jW6FE0HhaOaodX7AC9EaosqSXurBzAZNy0NP8s4MpOSL+VRXy16X7lKh9eYS/+w==" workbookSaltValue="h239FG8oTNfBFUVRRdUv+Q==" workbookSpinCount="100000" lockStructure="1"/>
  <bookViews>
    <workbookView xWindow="-120" yWindow="-120" windowWidth="20730" windowHeight="11160" firstSheet="2" activeTab="2" xr2:uid="{00000000-000D-0000-FFFF-FFFF00000000}"/>
  </bookViews>
  <sheets>
    <sheet name="Datos" sheetId="1" state="hidden" r:id="rId1"/>
    <sheet name="Hoja1" sheetId="2" state="hidden" r:id="rId2"/>
    <sheet name="Inf. General - Ins." sheetId="3" r:id="rId3"/>
    <sheet name="VALORACIÓN RIESGO" sheetId="4" state="hidden" r:id="rId4"/>
    <sheet name="AIG" sheetId="5" r:id="rId5"/>
    <sheet name="RAG" sheetId="6" r:id="rId6"/>
    <sheet name="GPE" sheetId="7" r:id="rId7"/>
    <sheet name="POE " sheetId="8" r:id="rId8"/>
    <sheet name="GIO-OAP" sheetId="9" r:id="rId9"/>
    <sheet name="GIO-OCI" sheetId="10" r:id="rId10"/>
    <sheet name="GEC" sheetId="11" r:id="rId11"/>
    <sheet name="GAF- JF" sheetId="12" r:id="rId12"/>
    <sheet name="GAF- JA" sheetId="13" r:id="rId13"/>
    <sheet name="GAF- JC" sheetId="14" r:id="rId14"/>
    <sheet name="GAF- JTH" sheetId="15" r:id="rId15"/>
    <sheet name="GJA" sheetId="16" r:id="rId16"/>
    <sheet name="C.CAMBIOS - C.APROBACIONES" sheetId="17" r:id="rId17"/>
    <sheet name="Sheet1" sheetId="18" r:id="rId18"/>
  </sheets>
  <externalReferences>
    <externalReference r:id="rId19"/>
    <externalReference r:id="rId20"/>
    <externalReference r:id="rId21"/>
    <externalReference r:id="rId22"/>
  </externalReferences>
  <definedNames>
    <definedName name="_xlnm.Print_Area" localSheetId="4">AIG!$A$1:$AS$18</definedName>
    <definedName name="_xlnm.Print_Area" localSheetId="12">'GAF- JA'!$A$1:$AU$23</definedName>
    <definedName name="_xlnm.Print_Area" localSheetId="13">'GAF- JC'!$A$1:$AU$21</definedName>
    <definedName name="_xlnm.Print_Area" localSheetId="11">'GAF- JF'!$A$1:$AU$23</definedName>
    <definedName name="_xlnm.Print_Area" localSheetId="14">'GAF- JTH'!$A$1:$AT$17</definedName>
    <definedName name="_xlnm.Print_Area" localSheetId="10">GEC!$A$1:$AS$18</definedName>
    <definedName name="_xlnm.Print_Area" localSheetId="8">'GIO-OAP'!$A$1:$AU$15</definedName>
    <definedName name="_xlnm.Print_Area" localSheetId="9">'GIO-OCI'!$A$1:$AT$20</definedName>
    <definedName name="_xlnm.Print_Area" localSheetId="15">GJA!$A$1:$AS$20</definedName>
    <definedName name="_xlnm.Print_Area" localSheetId="6">GPE!$A$1:$AU$17</definedName>
    <definedName name="_xlnm.Print_Area" localSheetId="7">'POE '!$A$1:$AT$17</definedName>
    <definedName name="_xlnm.Print_Area" localSheetId="5">RAG!$A$1:$AS$22</definedName>
    <definedName name="claseriesgo">#REF!</definedName>
    <definedName name="Eamenazas">#REF!</definedName>
    <definedName name="FI">#REF!</definedName>
    <definedName name="Fortalezas">#REF!</definedName>
    <definedName name="IDebilidades">#REF!</definedName>
    <definedName name="Ifortalezas">#REF!</definedName>
    <definedName name="Impacto">#REF!</definedName>
    <definedName name="Probabilidad">#REF!</definedName>
    <definedName name="Procesos">#REF!</definedName>
    <definedName name="Riesgos">#REF!</definedName>
    <definedName name="TipoControl">#REF!</definedName>
    <definedName name="Valores">#REF!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 i="16" l="1"/>
  <c r="AE9" i="16" s="1"/>
  <c r="O9" i="16"/>
  <c r="P9" i="16" s="1"/>
  <c r="N9" i="16"/>
  <c r="AE12" i="15"/>
  <c r="AF12" i="15" s="1"/>
  <c r="AD12" i="15"/>
  <c r="Y12" i="15"/>
  <c r="P12" i="15"/>
  <c r="Q12" i="15" s="1"/>
  <c r="O12" i="15"/>
  <c r="AE11" i="15"/>
  <c r="AF11" i="15" s="1"/>
  <c r="AD11" i="15"/>
  <c r="Y11" i="15"/>
  <c r="P11" i="15"/>
  <c r="Q11" i="15" s="1"/>
  <c r="O11" i="15"/>
  <c r="AF10" i="15"/>
  <c r="AE10" i="15"/>
  <c r="AD10" i="15"/>
  <c r="Y10" i="15"/>
  <c r="P10" i="15"/>
  <c r="Q10" i="15" s="1"/>
  <c r="O10" i="15"/>
  <c r="AE9" i="15"/>
  <c r="AF9" i="15" s="1"/>
  <c r="Y9" i="15"/>
  <c r="P9" i="15"/>
  <c r="Q9" i="15" s="1"/>
  <c r="O9" i="15"/>
  <c r="AE11" i="14"/>
  <c r="AF11" i="14" s="1"/>
  <c r="AD11" i="14"/>
  <c r="Y11" i="14"/>
  <c r="P11" i="14"/>
  <c r="Q11" i="14" s="1"/>
  <c r="O11" i="14"/>
  <c r="AE10" i="14"/>
  <c r="AF10" i="14" s="1"/>
  <c r="AD10" i="14"/>
  <c r="Y10" i="14"/>
  <c r="Q10" i="14"/>
  <c r="P10" i="14"/>
  <c r="O10" i="14"/>
  <c r="AF9" i="14"/>
  <c r="AE9" i="14"/>
  <c r="Y9" i="14"/>
  <c r="P9" i="14"/>
  <c r="Q9" i="14" s="1"/>
  <c r="O9" i="14"/>
  <c r="AG14" i="13"/>
  <c r="AF14" i="13"/>
  <c r="AE14" i="13"/>
  <c r="Q14" i="13"/>
  <c r="R14" i="13" s="1"/>
  <c r="P14" i="13"/>
  <c r="AF13" i="13"/>
  <c r="AG13" i="13" s="1"/>
  <c r="AE13" i="13"/>
  <c r="Q13" i="13"/>
  <c r="R13" i="13" s="1"/>
  <c r="P13" i="13"/>
  <c r="AF12" i="13"/>
  <c r="AG12" i="13" s="1"/>
  <c r="AE12" i="13"/>
  <c r="Q12" i="13"/>
  <c r="R12" i="13" s="1"/>
  <c r="P12" i="13"/>
  <c r="AG11" i="13"/>
  <c r="AF11" i="13"/>
  <c r="AE11" i="13"/>
  <c r="Z11" i="13"/>
  <c r="Q11" i="13"/>
  <c r="R11" i="13" s="1"/>
  <c r="P11" i="13"/>
  <c r="AF10" i="13"/>
  <c r="AG10" i="13" s="1"/>
  <c r="AE10" i="13"/>
  <c r="Z10" i="13"/>
  <c r="Q10" i="13"/>
  <c r="R10" i="13" s="1"/>
  <c r="P10" i="13"/>
  <c r="AG9" i="13"/>
  <c r="AF9" i="13"/>
  <c r="Z9" i="13"/>
  <c r="Q9" i="13"/>
  <c r="R9" i="13" s="1"/>
  <c r="P9" i="13"/>
  <c r="AF13" i="12"/>
  <c r="AG13" i="12" s="1"/>
  <c r="AE13" i="12"/>
  <c r="Z13" i="12"/>
  <c r="R13" i="12"/>
  <c r="Q13" i="12"/>
  <c r="P13" i="12"/>
  <c r="AF12" i="12"/>
  <c r="AG12" i="12" s="1"/>
  <c r="AE12" i="12"/>
  <c r="Z12" i="12"/>
  <c r="Q12" i="12"/>
  <c r="R12" i="12" s="1"/>
  <c r="P12" i="12"/>
  <c r="AF11" i="12"/>
  <c r="AG11" i="12" s="1"/>
  <c r="AE11" i="12"/>
  <c r="Z11" i="12"/>
  <c r="R11" i="12"/>
  <c r="Q11" i="12"/>
  <c r="P11" i="12"/>
  <c r="AF10" i="12"/>
  <c r="AG10" i="12" s="1"/>
  <c r="AE10" i="12"/>
  <c r="Z10" i="12"/>
  <c r="Q10" i="12"/>
  <c r="R10" i="12" s="1"/>
  <c r="P10" i="12"/>
  <c r="AG9" i="12"/>
  <c r="AF9" i="12"/>
  <c r="Z9" i="12"/>
  <c r="Q9" i="12"/>
  <c r="R9" i="12" s="1"/>
  <c r="P9" i="12"/>
  <c r="AE13" i="11"/>
  <c r="AD13" i="11"/>
  <c r="AC13" i="11"/>
  <c r="O13" i="11"/>
  <c r="P13" i="11" s="1"/>
  <c r="N13" i="11"/>
  <c r="AD12" i="11"/>
  <c r="AE12" i="11" s="1"/>
  <c r="AC12" i="11"/>
  <c r="O12" i="11"/>
  <c r="P12" i="11" s="1"/>
  <c r="N12" i="11"/>
  <c r="AD11" i="11"/>
  <c r="AE11" i="11" s="1"/>
  <c r="AC11" i="11"/>
  <c r="O11" i="11"/>
  <c r="P11" i="11" s="1"/>
  <c r="N11" i="11"/>
  <c r="AE10" i="11"/>
  <c r="AD10" i="11"/>
  <c r="AC10" i="11"/>
  <c r="O10" i="11"/>
  <c r="P10" i="11" s="1"/>
  <c r="N10" i="11"/>
  <c r="AE9" i="11"/>
  <c r="AD9" i="11"/>
  <c r="AC9" i="11"/>
  <c r="O9" i="11"/>
  <c r="P9" i="11" s="1"/>
  <c r="N9" i="11"/>
  <c r="AE11" i="10"/>
  <c r="AF11" i="10" s="1"/>
  <c r="AD11" i="10"/>
  <c r="Y11" i="10"/>
  <c r="Q11" i="10"/>
  <c r="P11" i="10"/>
  <c r="O11" i="10"/>
  <c r="AE10" i="10"/>
  <c r="AF10" i="10" s="1"/>
  <c r="AD10" i="10"/>
  <c r="Y10" i="10"/>
  <c r="P10" i="10"/>
  <c r="Q10" i="10" s="1"/>
  <c r="O10" i="10"/>
  <c r="AE9" i="10"/>
  <c r="AF9" i="10" s="1"/>
  <c r="AD9" i="10"/>
  <c r="Y9" i="10"/>
  <c r="Q9" i="10"/>
  <c r="P9" i="10"/>
  <c r="O9" i="10"/>
  <c r="AE11" i="9"/>
  <c r="AF11" i="9" s="1"/>
  <c r="P11" i="9"/>
  <c r="Q11" i="9" s="1"/>
  <c r="O11" i="9"/>
  <c r="AD10" i="9"/>
  <c r="AC10" i="9"/>
  <c r="AB10" i="9"/>
  <c r="AE10" i="9" s="1"/>
  <c r="AF10" i="9" s="1"/>
  <c r="P10" i="9"/>
  <c r="Q10" i="9" s="1"/>
  <c r="O10" i="9"/>
  <c r="AD9" i="9"/>
  <c r="AC9" i="9"/>
  <c r="AB9" i="9"/>
  <c r="AE9" i="9" s="1"/>
  <c r="AF9" i="9" s="1"/>
  <c r="P9" i="9"/>
  <c r="Q9" i="9" s="1"/>
  <c r="O9" i="9"/>
  <c r="AF9" i="8"/>
  <c r="AE9" i="8"/>
  <c r="AD9" i="8"/>
  <c r="P9" i="8"/>
  <c r="Q9" i="8" s="1"/>
  <c r="O9" i="8"/>
  <c r="AF9" i="7"/>
  <c r="AG9" i="7" s="1"/>
  <c r="AE9" i="7"/>
  <c r="Z9" i="7"/>
  <c r="R9" i="7"/>
  <c r="Q9" i="7"/>
  <c r="P9" i="7"/>
  <c r="AD12" i="6"/>
  <c r="Z12" i="6"/>
  <c r="X12" i="6"/>
  <c r="Y12" i="6" s="1"/>
  <c r="O12" i="6"/>
  <c r="AD11" i="6"/>
  <c r="AC11" i="6"/>
  <c r="Z11" i="6"/>
  <c r="X11" i="6"/>
  <c r="Y11" i="6" s="1"/>
  <c r="O11" i="6"/>
  <c r="AD10" i="6"/>
  <c r="AC10" i="6"/>
  <c r="Z10" i="6"/>
  <c r="X10" i="6"/>
  <c r="Y10" i="6" s="1"/>
  <c r="N10" i="6"/>
  <c r="O10" i="6" s="1"/>
  <c r="AD9" i="6"/>
  <c r="AE9" i="6" s="1"/>
  <c r="AC9" i="6"/>
  <c r="Z9" i="6"/>
  <c r="X9" i="6"/>
  <c r="Y9" i="6" s="1"/>
  <c r="O9" i="6"/>
  <c r="P9" i="6" s="1"/>
  <c r="N9" i="6"/>
  <c r="AE12" i="5"/>
  <c r="AD12" i="5"/>
  <c r="AC12" i="5"/>
  <c r="Z12" i="5"/>
  <c r="X12" i="5"/>
  <c r="Y12" i="5" s="1"/>
  <c r="O12" i="5"/>
  <c r="P12" i="5" s="1"/>
  <c r="N12" i="5"/>
  <c r="AD11" i="5"/>
  <c r="AE11" i="5" s="1"/>
  <c r="AC11" i="5"/>
  <c r="X11" i="5"/>
  <c r="O11" i="5"/>
  <c r="P11" i="5" s="1"/>
  <c r="N11" i="5"/>
  <c r="AE10" i="5"/>
  <c r="AD10" i="5"/>
  <c r="AC10" i="5"/>
  <c r="Z10" i="5"/>
  <c r="X10" i="5"/>
  <c r="Y10" i="5" s="1"/>
  <c r="O10" i="5"/>
  <c r="P10" i="5" s="1"/>
  <c r="N10" i="5"/>
  <c r="AD9" i="5"/>
  <c r="AE9" i="5" s="1"/>
  <c r="AC9" i="5"/>
  <c r="Z9" i="5"/>
  <c r="X9" i="5"/>
  <c r="Y9" i="5" s="1"/>
  <c r="O9" i="5"/>
  <c r="P9" i="5" s="1"/>
  <c r="N9" i="5"/>
  <c r="J8" i="4"/>
  <c r="I8" i="4"/>
  <c r="H8" i="4"/>
  <c r="G8" i="4"/>
  <c r="F8" i="4"/>
  <c r="J7" i="4"/>
  <c r="I7" i="4"/>
  <c r="H7" i="4"/>
  <c r="G7" i="4"/>
  <c r="F7" i="4"/>
  <c r="J6" i="4"/>
  <c r="I6" i="4"/>
  <c r="H6" i="4"/>
  <c r="G6" i="4"/>
  <c r="F6" i="4"/>
  <c r="J5" i="4"/>
  <c r="I5" i="4"/>
  <c r="H5" i="4"/>
  <c r="G5" i="4"/>
  <c r="F5" i="4"/>
  <c r="J4" i="4"/>
  <c r="I4" i="4"/>
  <c r="H4" i="4"/>
  <c r="G4" i="4"/>
  <c r="F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V7" authorId="0" shapeId="0" xr:uid="{00000000-0006-0000-0600-000001000000}">
      <text>
        <r>
          <rPr>
            <sz val="10"/>
            <rFont val="SimSun"/>
            <charset val="134"/>
          </rPr>
          <t>======
ID#AAABD2RGtSI
Microsoft Office User    (2024-01-11 16:51:37)
DO-Nivel de Documentación</t>
        </r>
      </text>
    </comment>
    <comment ref="W7" authorId="0" shapeId="0" xr:uid="{00000000-0006-0000-0600-000002000000}">
      <text>
        <r>
          <rPr>
            <sz val="10"/>
            <rFont val="SimSun"/>
            <charset val="134"/>
          </rPr>
          <t>======
ID#AAABD2RGtR4
Microsoft Office User    (2024-01-11 16:51:37)
AP-Nivel de Aplicación del Control</t>
        </r>
      </text>
    </comment>
    <comment ref="X7" authorId="0" shapeId="0" xr:uid="{00000000-0006-0000-0600-000003000000}">
      <text>
        <r>
          <rPr>
            <sz val="10"/>
            <rFont val="SimSun"/>
            <charset val="134"/>
          </rPr>
          <t>======
ID#AAABD2RGtTE
Microsoft Office User    (2024-01-11 16:51:37)
EF-Nivel de Efectividad</t>
        </r>
      </text>
    </comment>
    <comment ref="Y7" authorId="0" shapeId="0" xr:uid="{00000000-0006-0000-0600-000004000000}">
      <text>
        <r>
          <rPr>
            <sz val="10"/>
            <rFont val="SimSun"/>
            <charset val="134"/>
          </rPr>
          <t>======
ID#AAABD2RGtTI
Microsoft Office User    (2024-01-11 16:51:37)
EV-Nivel de Seguimiento, Evaluación y Mejora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U7" authorId="0" shapeId="0" xr:uid="{00000000-0006-0000-0800-000001000000}">
      <text>
        <r>
          <rPr>
            <sz val="10"/>
            <rFont val="SimSun"/>
            <charset val="134"/>
          </rPr>
          <t>======
ID#AAABD2RGtR8
Microsoft Office User    (2024-01-11 16:51:37)
DO-Nivel de Documentación</t>
        </r>
      </text>
    </comment>
    <comment ref="V7" authorId="0" shapeId="0" xr:uid="{00000000-0006-0000-0800-000002000000}">
      <text>
        <r>
          <rPr>
            <sz val="10"/>
            <rFont val="SimSun"/>
            <charset val="134"/>
          </rPr>
          <t>======
ID#AAABD2RGtTo
Microsoft Office User    (2024-01-11 16:51:37)
AP-Nivel de Aplicación del Control</t>
        </r>
      </text>
    </comment>
    <comment ref="W7" authorId="0" shapeId="0" xr:uid="{00000000-0006-0000-0800-000003000000}">
      <text>
        <r>
          <rPr>
            <sz val="10"/>
            <rFont val="SimSun"/>
            <charset val="134"/>
          </rPr>
          <t>======
ID#AAABD2RGtTY
Microsoft Office User    (2024-01-11 16:51:37)
EF-Nivel de Efectividad</t>
        </r>
      </text>
    </comment>
    <comment ref="X7" authorId="0" shapeId="0" xr:uid="{00000000-0006-0000-0800-000004000000}">
      <text>
        <r>
          <rPr>
            <sz val="10"/>
            <rFont val="SimSun"/>
            <charset val="134"/>
          </rPr>
          <t>======
ID#AAABD2RGtRw
Microsoft Office User    (2024-01-11 16:51:37)
EV-Nivel de Seguimiento, Evaluación y Mejora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U7" authorId="0" shapeId="0" xr:uid="{00000000-0006-0000-0900-000001000000}">
      <text>
        <r>
          <rPr>
            <sz val="10"/>
            <rFont val="SimSun"/>
            <charset val="134"/>
          </rPr>
          <t>======
ID#AAABD2RGtS8
Microsoft Office User    (2024-01-11 16:51:37)
DO-Nivel de Documentación</t>
        </r>
      </text>
    </comment>
    <comment ref="V7" authorId="0" shapeId="0" xr:uid="{00000000-0006-0000-0900-000002000000}">
      <text>
        <r>
          <rPr>
            <sz val="10"/>
            <rFont val="SimSun"/>
            <charset val="134"/>
          </rPr>
          <t>======
ID#AAABD2RGtS4
Microsoft Office User    (2024-01-11 16:51:37)
AP-Nivel de Aplicación del Control</t>
        </r>
      </text>
    </comment>
    <comment ref="W7" authorId="0" shapeId="0" xr:uid="{00000000-0006-0000-0900-000003000000}">
      <text>
        <r>
          <rPr>
            <sz val="10"/>
            <rFont val="SimSun"/>
            <charset val="134"/>
          </rPr>
          <t>======
ID#AAABD2RGtSk
Microsoft Office User    (2024-01-11 16:51:37)
EF-Nivel de Efectividad</t>
        </r>
      </text>
    </comment>
    <comment ref="X7" authorId="0" shapeId="0" xr:uid="{00000000-0006-0000-0900-000004000000}">
      <text>
        <r>
          <rPr>
            <sz val="10"/>
            <rFont val="SimSun"/>
            <charset val="134"/>
          </rPr>
          <t>======
ID#AAABD2RGtTs
Microsoft Office User    (2024-01-11 16:51:37)
EV-Nivel de Seguimiento, Evaluación y Mejora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T7" authorId="0" shapeId="0" xr:uid="{00000000-0006-0000-0A00-000001000000}">
      <text>
        <r>
          <rPr>
            <sz val="10"/>
            <rFont val="SimSun"/>
            <charset val="134"/>
          </rPr>
          <t>======
ID#AAABD2RGtSE
Microsoft Office User    (2024-01-11 16:51:37)
DO-Nivel de Documentación</t>
        </r>
      </text>
    </comment>
    <comment ref="U7" authorId="0" shapeId="0" xr:uid="{00000000-0006-0000-0A00-000002000000}">
      <text>
        <r>
          <rPr>
            <sz val="10"/>
            <rFont val="SimSun"/>
            <charset val="134"/>
          </rPr>
          <t>======
ID#AAABD2RGtSc
Microsoft Office User    (2024-01-11 16:51:37)
AP-Nivel de Aplicación del Control</t>
        </r>
      </text>
    </comment>
    <comment ref="V7" authorId="0" shapeId="0" xr:uid="{00000000-0006-0000-0A00-000003000000}">
      <text>
        <r>
          <rPr>
            <sz val="10"/>
            <rFont val="SimSun"/>
            <charset val="134"/>
          </rPr>
          <t>======
ID#AAABD2RGtTQ
Microsoft Office User    (2024-01-11 16:51:37)
EF-Nivel de Efectividad</t>
        </r>
      </text>
    </comment>
    <comment ref="W7" authorId="0" shapeId="0" xr:uid="{00000000-0006-0000-0A00-000004000000}">
      <text>
        <r>
          <rPr>
            <sz val="10"/>
            <rFont val="SimSun"/>
            <charset val="134"/>
          </rPr>
          <t>======
ID#AAABD2RGtTg
Microsoft Office User    (2024-01-11 16:51:37)
EV-Nivel de Seguimiento, Evaluación y Mejora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V7" authorId="0" shapeId="0" xr:uid="{00000000-0006-0000-0B00-000001000000}">
      <text>
        <r>
          <rPr>
            <sz val="10"/>
            <rFont val="SimSun"/>
            <charset val="134"/>
          </rPr>
          <t>======
ID#AAABD2RGtTw
Microsoft Office User    (2024-01-11 16:51:37)
DO-Nivel de Documentación</t>
        </r>
      </text>
    </comment>
    <comment ref="W7" authorId="0" shapeId="0" xr:uid="{00000000-0006-0000-0B00-000002000000}">
      <text>
        <r>
          <rPr>
            <sz val="10"/>
            <rFont val="SimSun"/>
            <charset val="134"/>
          </rPr>
          <t>======
ID#AAABD2RGtSw
Microsoft Office User    (2024-01-11 16:51:37)
AP-Nivel de Aplicación del Control</t>
        </r>
      </text>
    </comment>
    <comment ref="X7" authorId="0" shapeId="0" xr:uid="{00000000-0006-0000-0B00-000003000000}">
      <text>
        <r>
          <rPr>
            <sz val="10"/>
            <rFont val="SimSun"/>
            <charset val="134"/>
          </rPr>
          <t>======
ID#AAABD2RGtT8
Microsoft Office User    (2024-01-11 16:51:37)
EF-Nivel de Efectividad</t>
        </r>
      </text>
    </comment>
    <comment ref="Y7" authorId="0" shapeId="0" xr:uid="{00000000-0006-0000-0B00-000004000000}">
      <text>
        <r>
          <rPr>
            <sz val="10"/>
            <rFont val="SimSun"/>
            <charset val="134"/>
          </rPr>
          <t>======
ID#AAABD2RGtRs
Microsoft Office User    (2024-01-11 16:51:37)
EV-Nivel de Seguimiento, Evaluación y Mejora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U7" authorId="0" shapeId="0" xr:uid="{00000000-0006-0000-0D00-000001000000}">
      <text>
        <r>
          <rPr>
            <sz val="10"/>
            <rFont val="SimSun"/>
            <charset val="134"/>
          </rPr>
          <t>======
ID#AAABD2RGtUI
Microsoft Office User    (2024-01-11 16:51:37)
DO-Nivel de Documentación</t>
        </r>
      </text>
    </comment>
    <comment ref="V7" authorId="0" shapeId="0" xr:uid="{00000000-0006-0000-0D00-000002000000}">
      <text>
        <r>
          <rPr>
            <sz val="10"/>
            <rFont val="SimSun"/>
            <charset val="134"/>
          </rPr>
          <t>======
ID#AAABD2RGtT4
Microsoft Office User    (2024-01-11 16:51:37)
AP-Nivel de Aplicación del Control</t>
        </r>
      </text>
    </comment>
    <comment ref="W7" authorId="0" shapeId="0" xr:uid="{00000000-0006-0000-0D00-000003000000}">
      <text>
        <r>
          <rPr>
            <sz val="10"/>
            <rFont val="SimSun"/>
            <charset val="134"/>
          </rPr>
          <t>======
ID#AAABD2RGtUE
Microsoft Office User    (2024-01-11 16:51:37)
EF-Nivel de Efectividad</t>
        </r>
      </text>
    </comment>
    <comment ref="X7" authorId="0" shapeId="0" xr:uid="{00000000-0006-0000-0D00-000004000000}">
      <text>
        <r>
          <rPr>
            <sz val="10"/>
            <rFont val="SimSun"/>
            <charset val="134"/>
          </rPr>
          <t>======
ID#AAABD2RGtTk
Microsoft Office User    (2024-01-11 16:51:37)
EV-Nivel de Seguimiento, Evaluación y Mejora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U7" authorId="0" shapeId="0" xr:uid="{00000000-0006-0000-0E00-000001000000}">
      <text>
        <r>
          <rPr>
            <sz val="10"/>
            <rFont val="SimSun"/>
            <charset val="134"/>
          </rPr>
          <t>======
ID#AAABD2RGtT0
Microsoft Office User    (2024-01-11 16:51:37)
DO-Nivel de Documentación</t>
        </r>
      </text>
    </comment>
    <comment ref="V7" authorId="0" shapeId="0" xr:uid="{00000000-0006-0000-0E00-000002000000}">
      <text>
        <r>
          <rPr>
            <sz val="10"/>
            <rFont val="SimSun"/>
            <charset val="134"/>
          </rPr>
          <t>======
ID#AAABD2RGtSQ
Microsoft Office User    (2024-01-11 16:51:37)
AP-Nivel de Aplicación del Control</t>
        </r>
      </text>
    </comment>
    <comment ref="W7" authorId="0" shapeId="0" xr:uid="{00000000-0006-0000-0E00-000003000000}">
      <text>
        <r>
          <rPr>
            <sz val="10"/>
            <rFont val="SimSun"/>
            <charset val="134"/>
          </rPr>
          <t>======
ID#AAABD2RGtSs
Microsoft Office User    (2024-01-11 16:51:37)
EF-Nivel de Efectividad</t>
        </r>
      </text>
    </comment>
    <comment ref="X7" authorId="0" shapeId="0" xr:uid="{00000000-0006-0000-0E00-000004000000}">
      <text>
        <r>
          <rPr>
            <sz val="10"/>
            <rFont val="SimSun"/>
            <charset val="134"/>
          </rPr>
          <t>======
ID#AAABD2RGtTU
Microsoft Office User    (2024-01-11 16:51:37)
EV-Nivel de Seguimiento, Evaluación y Mejora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T7" authorId="0" shapeId="0" xr:uid="{00000000-0006-0000-0F00-000001000000}">
      <text>
        <r>
          <rPr>
            <sz val="10"/>
            <rFont val="SimSun"/>
            <charset val="134"/>
          </rPr>
          <t>======
ID#AAABD2RGtR0
Microsoft Office User    (2024-01-11 16:51:37)
DO-Nivel de Documentación</t>
        </r>
      </text>
    </comment>
    <comment ref="U7" authorId="0" shapeId="0" xr:uid="{00000000-0006-0000-0F00-000002000000}">
      <text>
        <r>
          <rPr>
            <sz val="10"/>
            <rFont val="SimSun"/>
            <charset val="134"/>
          </rPr>
          <t>======
ID#AAABD2RGtS0
Microsoft Office User    (2024-01-11 16:51:37)
AP-Nivel de Aplicación del Control</t>
        </r>
      </text>
    </comment>
    <comment ref="V7" authorId="0" shapeId="0" xr:uid="{00000000-0006-0000-0F00-000003000000}">
      <text>
        <r>
          <rPr>
            <sz val="10"/>
            <rFont val="SimSun"/>
            <charset val="134"/>
          </rPr>
          <t>======
ID#AAABD2RGtTc
Microsoft Office User    (2024-01-11 16:51:37)
EF-Nivel de Efectividad</t>
        </r>
      </text>
    </comment>
    <comment ref="W7" authorId="0" shapeId="0" xr:uid="{00000000-0006-0000-0F00-000004000000}">
      <text>
        <r>
          <rPr>
            <sz val="10"/>
            <rFont val="SimSun"/>
            <charset val="134"/>
          </rPr>
          <t>======
ID#AAABD2RGtUA
Microsoft Office User    (2024-01-11 16:51:37)
EV-Nivel de Seguimiento, Evaluación y Mejora</t>
        </r>
      </text>
    </comment>
  </commentList>
</comments>
</file>

<file path=xl/sharedStrings.xml><?xml version="1.0" encoding="utf-8"?>
<sst xmlns="http://schemas.openxmlformats.org/spreadsheetml/2006/main" count="2074" uniqueCount="643">
  <si>
    <t>TABLA PROCESOS</t>
  </si>
  <si>
    <t>Clase de Riesgo</t>
  </si>
  <si>
    <t>CLASES DE RIESGO SEGÚN EL DAFP</t>
  </si>
  <si>
    <t>1. Planeación Estratégica Organizacional</t>
  </si>
  <si>
    <t>Baja</t>
  </si>
  <si>
    <t xml:space="preserve">
DESCRIPCION
</t>
  </si>
  <si>
    <t>2. Gestión Estratégica de las Comunicaciones</t>
  </si>
  <si>
    <t>ESTRATEGICO</t>
  </si>
  <si>
    <t>Se asocia con la forma en que se administra la Entidad. Se enfoca a asuntos globales relacionados con la misión y el cumplimiento de los objetivos estratégicos, la clara definición de políticas, diseño y conceptualización de la entidad por parte de la alta gerencia.</t>
  </si>
  <si>
    <t>3. Gestión Integral Organizacional</t>
  </si>
  <si>
    <t>Moderada</t>
  </si>
  <si>
    <t>IMAGEN</t>
  </si>
  <si>
    <t>Están relacionados con la percepción y la confianza por parte de la ciudadanía hacia la institución.</t>
  </si>
  <si>
    <t>4. Relacionamiento y Articulación con Grupos de Interés</t>
  </si>
  <si>
    <t>Alta</t>
  </si>
  <si>
    <t>OPERATIVOS</t>
  </si>
  <si>
    <t>Comprenden riesgos provenientes del funcionamiento y operatividad de los sistemas de información institucional, de la definición de los procesos, de la estructura de la entidad, de la articulación entre dependencias.</t>
  </si>
  <si>
    <t>5. Asesoría Integral a la Gestión Pública Territorial</t>
  </si>
  <si>
    <t>FINANCIEROS</t>
  </si>
  <si>
    <t>Se relacionan con el manejo de los recursos de la entidad que incluyen: la ejecución presupuestal, la elaboración de los estados financieros, los pagos, manejos de excedentes de tesorería y el manejo sobre los bienes.</t>
  </si>
  <si>
    <t>6. Gestión de Fondos y Recursos de Cooperación</t>
  </si>
  <si>
    <t>CUMPLIMIENTO</t>
  </si>
  <si>
    <t>Se asocian con la capacidad de la entidad para cumplir con los requisitos legales, contractuales, de ética pública y en general con su compromiso ante la comunidad.</t>
  </si>
  <si>
    <t>7. Gestión de la Innovación, Conocimiento y Políticas Públicas</t>
  </si>
  <si>
    <t>TECNOLOGÍA</t>
  </si>
  <si>
    <t>Están relacionados con la capacidad tecnológica de la Entidad para satisfacer sus necesidades actuales y futuras y el cumplimiento de la misión.</t>
  </si>
  <si>
    <t>8. Gestión Administrativa y Financiera</t>
  </si>
  <si>
    <t>CALIDAD</t>
  </si>
  <si>
    <t>Relacionados con la conformidad en el marco del sistema de gestión calidad</t>
  </si>
  <si>
    <t>9. Gestión Jurídica y Asuntos Legales</t>
  </si>
  <si>
    <t>10. Gestión de Recursos Humanos</t>
  </si>
  <si>
    <t>Extrema</t>
  </si>
  <si>
    <t>TABLA 2. RESPONSABLE - CARGO</t>
  </si>
  <si>
    <t>11. Gestión Tecnológica</t>
  </si>
  <si>
    <t>Director Ejecutivo</t>
  </si>
  <si>
    <t>Secretaria General</t>
  </si>
  <si>
    <t>Necesidad</t>
  </si>
  <si>
    <t>Subdirectora de Fortalecimiento Territorial</t>
  </si>
  <si>
    <t>Expectativa</t>
  </si>
  <si>
    <t>Subdirectora de Proyectos Especiales</t>
  </si>
  <si>
    <t>Subdirectora de Gobierno y Regiones</t>
  </si>
  <si>
    <t>TIPO DE RIESGOS</t>
  </si>
  <si>
    <t>Subdirectora Administrativa y Financiera</t>
  </si>
  <si>
    <t>Preventivo</t>
  </si>
  <si>
    <t>Subdirector de gestión humana</t>
  </si>
  <si>
    <t>Correctivo</t>
  </si>
  <si>
    <t>Jefe de Fondo Cuenta</t>
  </si>
  <si>
    <t>Jefe de Comunicaciones</t>
  </si>
  <si>
    <t>Gerente de Tecnología</t>
  </si>
  <si>
    <t>PROPÓSITO</t>
  </si>
  <si>
    <t>Jefe Oficina de Control Interno</t>
  </si>
  <si>
    <t>Evitar</t>
  </si>
  <si>
    <t>Jefe de Planeación</t>
  </si>
  <si>
    <t>Reducir</t>
  </si>
  <si>
    <t>Transferir</t>
  </si>
  <si>
    <t>Asumir</t>
  </si>
  <si>
    <t>Control Interno</t>
  </si>
  <si>
    <t xml:space="preserve">Planeación </t>
  </si>
  <si>
    <t>Jefatura SIANCO (JS)</t>
  </si>
  <si>
    <t>Jefatura Programa Anticontrabando (JPA)</t>
  </si>
  <si>
    <t>Coordinación Alianzas Públicas (CAP)</t>
  </si>
  <si>
    <t>Coordinación Alianzas Privadas (CAPr)</t>
  </si>
  <si>
    <t>Jefe Oficina Asesora de Planeación y Desarrollo Corporativo</t>
  </si>
  <si>
    <t>Jefe Financiero</t>
  </si>
  <si>
    <t>Jefe Administrativo</t>
  </si>
  <si>
    <t>Jefe de Contratación</t>
  </si>
  <si>
    <t>Jefe de Talento Humano</t>
  </si>
  <si>
    <t>PROCESOS</t>
  </si>
  <si>
    <t>1. AIG - ASESORÍA INTEGRAL A LA GESTIÓN PÚBLICA TERRITORIAL</t>
  </si>
  <si>
    <t>2. RAG - RELACIONAMIENTO Y ARTICULACIÓN CON GRUPOS DE INTERES</t>
  </si>
  <si>
    <t>3. GPE - GESTIÓN DE PROYECTOS ESPECIALES</t>
  </si>
  <si>
    <t>4. POE - PLANEACIÓN ESTRATÉGICA ORGANIZACIONAL</t>
  </si>
  <si>
    <t xml:space="preserve">5. GIO - GESTIÓN INTEGRAL ORGANIZACIONAL </t>
  </si>
  <si>
    <t>6. GEC - GESTIÓN ESTRATÉGICA DE LAS COMUNICACIONES</t>
  </si>
  <si>
    <t>7. GAF - GESTIÓN ADMINISTRATIVA Y FINANCIERA</t>
  </si>
  <si>
    <t>8. GJA - GESTIÓN JURÍDICA Y ASUNTOS LEGALES</t>
  </si>
  <si>
    <t>8. GAJ - GESTIÓN JURÍDICA Y ASUNTOS LEGALES</t>
  </si>
  <si>
    <t>DE CUMPLIMIENTO</t>
  </si>
  <si>
    <t>DE TECNOLOGÍA</t>
  </si>
  <si>
    <t>Tipo de Riesgos</t>
  </si>
  <si>
    <t>CORRUPCIÓN</t>
  </si>
  <si>
    <t xml:space="preserve">Procesos </t>
  </si>
  <si>
    <t>AIG - Asesoría Integral a la Gestión Pública Territorial.</t>
  </si>
  <si>
    <t>RAG - Relacionamiento y Articulación con Grupos de Interés.</t>
  </si>
  <si>
    <t>GPE - Gestión de Proyectos Especiales.</t>
  </si>
  <si>
    <t>POE - Dirección Ejecutiva (DE).</t>
  </si>
  <si>
    <t>POE - Oficina Asesora de Planeación y Desarrollo Corporativo (OAP).</t>
  </si>
  <si>
    <t>GIO -Oficina Asesora de Planeación y Desarrollo Corporativo (OAP).</t>
  </si>
  <si>
    <t>GIO - Oficina de Control Interno (OCI).</t>
  </si>
  <si>
    <t>GEC - Gestión Estratégica de las Comunicaciones.</t>
  </si>
  <si>
    <t>GAF - Gestión Administrativa y Financiera</t>
  </si>
  <si>
    <t xml:space="preserve">Jefatura Financiera (JF) </t>
  </si>
  <si>
    <t>JF - Presupuesto</t>
  </si>
  <si>
    <t>JF - Contabilidad</t>
  </si>
  <si>
    <t>JF - Tesorería</t>
  </si>
  <si>
    <t xml:space="preserve">Jefatura Administrativa (JA) </t>
  </si>
  <si>
    <t>JA -  Coordinación Tecnológica.</t>
  </si>
  <si>
    <t>JA -  Coordinación de Gestión Documental.</t>
  </si>
  <si>
    <t>JA -  Coordinación de Recursos Físicos.</t>
  </si>
  <si>
    <t>Jefatura de Contratación (JC) .</t>
  </si>
  <si>
    <t>Jefatura de Talento Humano (JTH).</t>
  </si>
  <si>
    <t>JTH - Sistema de Gestión Seguridad y Salud en el Trabajo (SG-SST).</t>
  </si>
  <si>
    <t>GJA - Gestión Jurídica y Asuntos Legales.</t>
  </si>
  <si>
    <t xml:space="preserve">INFORMACIÒN GENERAL </t>
  </si>
  <si>
    <r>
      <rPr>
        <b/>
        <sz val="12"/>
        <color rgb="FF000000"/>
        <rFont val="Arial"/>
        <charset val="134"/>
      </rPr>
      <t xml:space="preserve">VALORES CALIFICACIÓN </t>
    </r>
    <r>
      <rPr>
        <b/>
        <sz val="12"/>
        <color rgb="FFFF0000"/>
        <rFont val="Arial"/>
        <charset val="134"/>
      </rPr>
      <t>PROBABILIDAD</t>
    </r>
  </si>
  <si>
    <r>
      <rPr>
        <b/>
        <sz val="12"/>
        <color rgb="FF000000"/>
        <rFont val="Arial"/>
        <charset val="134"/>
      </rPr>
      <t xml:space="preserve">VALORES CALIFICACIÓN </t>
    </r>
    <r>
      <rPr>
        <b/>
        <sz val="12"/>
        <color rgb="FFFF0000"/>
        <rFont val="Arial"/>
        <charset val="134"/>
      </rPr>
      <t>IMPACTO</t>
    </r>
  </si>
  <si>
    <t>DESCRIPTOR</t>
  </si>
  <si>
    <t>DESCRIPCION</t>
  </si>
  <si>
    <t>FRECUENCIA</t>
  </si>
  <si>
    <t>DESCRIPCIÓN</t>
  </si>
  <si>
    <t>NIVEL</t>
  </si>
  <si>
    <t>RARO</t>
  </si>
  <si>
    <t>El evento puede ocurrir solo en circunstancias excepcionales.</t>
  </si>
  <si>
    <t>No se ha presentado en los últimos 5 años.</t>
  </si>
  <si>
    <t>INSIGNIFICANTE</t>
  </si>
  <si>
    <t>Si el hecho llegara a presentarse, tendría consecuencias o efectos mínimos sobre la entidad.</t>
  </si>
  <si>
    <t>IMPROBABLE</t>
  </si>
  <si>
    <t>El evento puede ocurrir en algún momento.</t>
  </si>
  <si>
    <t>Al menos de 1 vez en los últimos 5 años.</t>
  </si>
  <si>
    <t>MENOR</t>
  </si>
  <si>
    <t>Si el hecho llegara a presentarse, tendría bajo impacto o efecto sobre la entidad.</t>
  </si>
  <si>
    <t>POSIBLE</t>
  </si>
  <si>
    <t>El evento podría ocurrir en algún momento.</t>
  </si>
  <si>
    <t>Al menos de 1 vez en los últimos 2 años.</t>
  </si>
  <si>
    <t>MODERADO</t>
  </si>
  <si>
    <t>Si el hecho llegara a presentarse, tendría medianas consecuencias o efectos sobre la entidad.</t>
  </si>
  <si>
    <t>PROBABLE</t>
  </si>
  <si>
    <t>El evento probablemente ocurrirá en la mayoría de las circunstancias.</t>
  </si>
  <si>
    <t>Al menos de 1 vez en el último año.</t>
  </si>
  <si>
    <t>MAYOR</t>
  </si>
  <si>
    <t>Si el hecho llegara a presentarse, tendría altas consecuencias o efectos sobre la entidad.</t>
  </si>
  <si>
    <t>CASI SEGURO</t>
  </si>
  <si>
    <t>Se espera que el evento ocurra en la mayoría de las circunstancias.</t>
  </si>
  <si>
    <t>Más de 1 vez al año</t>
  </si>
  <si>
    <t>CATASTRÓFICO</t>
  </si>
  <si>
    <t>Si el hecho llegara a presentarse, tendría desastrosas consecuencias o efectos sobre la entidad.</t>
  </si>
  <si>
    <t>NOTA: Se priorizan aquellos riesgos que estén en zona de riesgo: moderado, importante e inaceptable y se plasman en el Mapa de Riesgos Residual.</t>
  </si>
  <si>
    <t xml:space="preserve"> MATRIZ  DE CALIFICACIÓN, EVALUACIÓN Y RESPUESTA  A LOS RIESGOS</t>
  </si>
  <si>
    <t>PROBABILIDAD</t>
  </si>
  <si>
    <t>IMPACTO</t>
  </si>
  <si>
    <t>INSIGNIFICANTE (1)</t>
  </si>
  <si>
    <t>MENOR (2)</t>
  </si>
  <si>
    <t>MODERADO (3)</t>
  </si>
  <si>
    <t>MAYOR (4)</t>
  </si>
  <si>
    <t>CATASTRÓFICO (5)</t>
  </si>
  <si>
    <t>RARO (1)</t>
  </si>
  <si>
    <t>B</t>
  </si>
  <si>
    <t>M</t>
  </si>
  <si>
    <t>A</t>
  </si>
  <si>
    <t>IMPROBABLE (2)</t>
  </si>
  <si>
    <t>E</t>
  </si>
  <si>
    <t>POSIBLE (3)</t>
  </si>
  <si>
    <t>PROBABLE (4)</t>
  </si>
  <si>
    <t>CASI SEGURO (5)</t>
  </si>
  <si>
    <t>B: ZONA DE RIESGO BAJA: Asumir el riesgo.
M: ZONA DE RIESGO MODERADA: Asumir el riesgo, Reducir el riesgo.
A: ZONA DE RIESGO ALTA: Reducir el riesgo, Evitar,  Compartir o Transferir.
E: ZONA DE RIESGO EXTREMA: Reducir el riesgo, Evitar, Compartir o Transferir.</t>
  </si>
  <si>
    <t>INSTRUCTIVO</t>
  </si>
  <si>
    <t>PROCESO</t>
  </si>
  <si>
    <t>Se debe seleccionar el proceso responsable de la actividad.</t>
  </si>
  <si>
    <t>CONTROL EXISTENTE</t>
  </si>
  <si>
    <t xml:space="preserve">El proceso deberá describir que control tendrá establecido ante el riesgo. </t>
  </si>
  <si>
    <t>OBJETIVO DEL PROCESO</t>
  </si>
  <si>
    <t>El proceso debe indicar cual es su objetivo en la FND</t>
  </si>
  <si>
    <t>TIPO DE CONTROL</t>
  </si>
  <si>
    <r>
      <rPr>
        <sz val="11"/>
        <color rgb="FF000000"/>
        <rFont val="Calibri"/>
        <charset val="134"/>
      </rPr>
      <t xml:space="preserve">El proceso deberá tomar de la lista desplegable si el tipo de control es preventivo y/o Correctivo.
</t>
    </r>
    <r>
      <rPr>
        <b/>
        <sz val="11"/>
        <color rgb="FF000000"/>
        <rFont val="Calibri"/>
        <charset val="134"/>
      </rPr>
      <t>Preventivo:</t>
    </r>
    <r>
      <rPr>
        <sz val="11"/>
        <color rgb="FF000000"/>
        <rFont val="Calibri"/>
        <charset val="134"/>
      </rPr>
      <t xml:space="preserve"> Es aquel que evita la ocurrencia de la causa.
</t>
    </r>
    <r>
      <rPr>
        <b/>
        <sz val="11"/>
        <color rgb="FF000000"/>
        <rFont val="Calibri"/>
        <charset val="134"/>
      </rPr>
      <t>Correctivo:</t>
    </r>
    <r>
      <rPr>
        <sz val="11"/>
        <color rgb="FF000000"/>
        <rFont val="Calibri"/>
        <charset val="134"/>
      </rPr>
      <t xml:space="preserve"> Es aquel que permite el restablecimiento de la actividad posterior a ser identificado como un evento no deseable.
</t>
    </r>
  </si>
  <si>
    <t>RESPONSABLE DEL PROCESO</t>
  </si>
  <si>
    <t>El proceso deberá definir la persona encargada.</t>
  </si>
  <si>
    <t xml:space="preserve">CAUSAS
DESCRIPCIÓN DE LA CAUSA
</t>
  </si>
  <si>
    <t>El proceso debe describir aquello que se considera como fundamento y  que genera el problema.</t>
  </si>
  <si>
    <t>DO</t>
  </si>
  <si>
    <t>Es el nivel de documentación establecido en una escala de 1 a 25</t>
  </si>
  <si>
    <t>AP</t>
  </si>
  <si>
    <t>Es el nivel de ampliación establecido en una escala de 1 a 25</t>
  </si>
  <si>
    <t>RIESGO</t>
  </si>
  <si>
    <t>El proceso debe indicar el riesgo presente en sus actividades de forma detallada.</t>
  </si>
  <si>
    <t>EF</t>
  </si>
  <si>
    <t>Es el nivel de efectividad  establecido en una escala de 1 a 25</t>
  </si>
  <si>
    <t xml:space="preserve">CONSECUENCIAS
DESCRIPCIÓN DE LA CONSECUENCIA
</t>
  </si>
  <si>
    <t>El proceso deberá describir  el impacto que se tendría al materializarse el riesgo.</t>
  </si>
  <si>
    <t>EV</t>
  </si>
  <si>
    <t>Es el nivel de seguimiento establecido en una escala de 1 a 25</t>
  </si>
  <si>
    <t>PROBABILIDAD DE MATERIALIZACIÓN DEL RIESGO</t>
  </si>
  <si>
    <r>
      <rPr>
        <sz val="11"/>
        <color rgb="FF000000"/>
        <rFont val="Calibri"/>
        <charset val="134"/>
      </rPr>
      <t xml:space="preserve">El proceso deberá definir a partir de la tabla de valores de calificación de probabilidad 
        </t>
    </r>
    <r>
      <rPr>
        <b/>
        <i/>
        <u/>
        <sz val="11"/>
        <color rgb="FF000000"/>
        <rFont val="Calibri"/>
        <charset val="134"/>
      </rPr>
      <t xml:space="preserve"> (Raro, Improbable, Posible, Probable y Casi seguro)</t>
    </r>
  </si>
  <si>
    <t>CONTROL PROPUESTO O ACCIONES A TOMAR</t>
  </si>
  <si>
    <t xml:space="preserve"> El proceso debe definir y establecer controles y/o acciones efectivas que permitan la mitigación del riesgo.</t>
  </si>
  <si>
    <t>TIPO DE RIESGO</t>
  </si>
  <si>
    <t>El proceso debe seleccionar : (Riesgo de Corrupción)</t>
  </si>
  <si>
    <t>CLASE DE RIESGO</t>
  </si>
  <si>
    <t>El proceso deberá seleccionar  las clases de riesgos de la lista desplegable, en los cuales podrá encontrar : Estratégico, de Imagen, Operativos, Financieros, de Cumplimiento y de Tecnología.</t>
  </si>
  <si>
    <r>
      <rPr>
        <b/>
        <sz val="11"/>
        <color rgb="FF000000"/>
        <rFont val="Calibri"/>
        <charset val="134"/>
      </rPr>
      <t xml:space="preserve">Evitar: </t>
    </r>
    <r>
      <rPr>
        <sz val="11"/>
        <color rgb="FF000000"/>
        <rFont val="Calibri"/>
        <charset val="134"/>
      </rPr>
      <t xml:space="preserve"> Esta contemplado en que no ocurra. (La No materialización del Riesgo)</t>
    </r>
    <r>
      <rPr>
        <b/>
        <sz val="11"/>
        <color rgb="FF000000"/>
        <rFont val="Calibri"/>
        <charset val="134"/>
      </rPr>
      <t xml:space="preserve">
Reducir:</t>
    </r>
    <r>
      <rPr>
        <sz val="11"/>
        <color rgb="FF000000"/>
        <rFont val="Calibri"/>
        <charset val="134"/>
      </rPr>
      <t xml:space="preserve"> Esta definido como la disminución que las condiciones latentes del riesgo existente.</t>
    </r>
    <r>
      <rPr>
        <b/>
        <sz val="11"/>
        <color rgb="FF000000"/>
        <rFont val="Calibri"/>
        <charset val="134"/>
      </rPr>
      <t xml:space="preserve">
Transferir:</t>
    </r>
    <r>
      <rPr>
        <sz val="11"/>
        <color rgb="FF000000"/>
        <rFont val="Calibri"/>
        <charset val="134"/>
      </rPr>
      <t xml:space="preserve"> Esta definido como el traslado y/o entrega de la responsabilidad a otro procesos, jefatura y/o área, para que analice el riesgo y de esta manera asuma el control del mismo.</t>
    </r>
    <r>
      <rPr>
        <b/>
        <sz val="11"/>
        <color rgb="FF000000"/>
        <rFont val="Calibri"/>
        <charset val="134"/>
      </rPr>
      <t xml:space="preserve">
Asumir: </t>
    </r>
    <r>
      <rPr>
        <sz val="11"/>
        <color rgb="FF000000"/>
        <rFont val="Calibri"/>
        <charset val="134"/>
      </rPr>
      <t>Se contempla cuando el proceso en calidad de responsable, plantea las medidas necesarias para llevar los riesgos con el análisis previo de la zona de riesgos.</t>
    </r>
  </si>
  <si>
    <t>RIESGO INHERENTE</t>
  </si>
  <si>
    <t>El riesgo inherente, es el riesgo que se encuentra presente en la FND antes de considerar las actividades que se han planteado para la mitigación del mismo., se puede presentar por factores internos y/o externos.</t>
  </si>
  <si>
    <t>RESPONSABLE</t>
  </si>
  <si>
    <r>
      <rPr>
        <b/>
        <sz val="11"/>
        <color rgb="FF000000"/>
        <rFont val="Calibri"/>
        <charset val="134"/>
      </rPr>
      <t>Cargo:</t>
    </r>
    <r>
      <rPr>
        <sz val="11"/>
        <color rgb="FF000000"/>
        <rFont val="Calibri"/>
        <charset val="134"/>
      </rPr>
      <t xml:space="preserve"> El proceso deberá indicar el responsable de la causa.
</t>
    </r>
    <r>
      <rPr>
        <b/>
        <sz val="11"/>
        <color rgb="FF000000"/>
        <rFont val="Calibri"/>
        <charset val="134"/>
      </rPr>
      <t>Procesos:</t>
    </r>
    <r>
      <rPr>
        <sz val="11"/>
        <color rgb="FF000000"/>
        <rFont val="Calibri"/>
        <charset val="134"/>
      </rPr>
      <t xml:space="preserve"> Tendrá la lista desplegable con el fin de seleccionar el proceso al cual pertenece.</t>
    </r>
  </si>
  <si>
    <t>Es la medida de que un riesgo establecido se materialice</t>
  </si>
  <si>
    <t>FECHA IMPLEMENTACIÓN ACCIONES</t>
  </si>
  <si>
    <r>
      <rPr>
        <b/>
        <sz val="11"/>
        <color rgb="FF000000"/>
        <rFont val="Calibri"/>
        <charset val="134"/>
      </rPr>
      <t>Fecha Inicio:</t>
    </r>
    <r>
      <rPr>
        <sz val="11"/>
        <color rgb="FF000000"/>
        <rFont val="Calibri"/>
        <charset val="134"/>
      </rPr>
      <t xml:space="preserve"> El proceso deberá indicar la fecha de inicio para la sub actividad (Eje: Día/Mes/Año)
</t>
    </r>
    <r>
      <rPr>
        <b/>
        <sz val="11"/>
        <color rgb="FF000000"/>
        <rFont val="Calibri"/>
        <charset val="134"/>
      </rPr>
      <t>Fecha Finaliza:</t>
    </r>
    <r>
      <rPr>
        <sz val="11"/>
        <color rgb="FF000000"/>
        <rFont val="Calibri"/>
        <charset val="134"/>
      </rPr>
      <t xml:space="preserve"> El proceso deberá indicar la fecha de fin para la sub actividad (Eje: Dia/Mes/Año)</t>
    </r>
  </si>
  <si>
    <t>Son las consecuencias que se presentan para el proceso con el riesgo materializado.</t>
  </si>
  <si>
    <t>Es la valoración de la clasificación del impacto en una escala del 1 al 5.</t>
  </si>
  <si>
    <t>VALORACIÓN</t>
  </si>
  <si>
    <t>La valoración del riesgo permitirá la identificación y el análisis del mismo.</t>
  </si>
  <si>
    <t>RIESGO RESIDUAL</t>
  </si>
  <si>
    <t>El riesgo inherente es la cantidad de impacto potencial que enfrenta la compañía antes de implementar un plan de recuperación u otros controles de mitigación.</t>
  </si>
  <si>
    <t xml:space="preserve">Nota: Para que el proceso pueda establecer la probabilidad, el impacto, el nivel, el valor y la valoración de los riesgos Inherentes y/o residuales se debe basar en la información general. </t>
  </si>
  <si>
    <t>SEGUIMIENTO DEL PROCESO
REPORTE CUALITATIVO</t>
  </si>
  <si>
    <t xml:space="preserve">PRIMER CUATRIMESTRE
(enero - abril) </t>
  </si>
  <si>
    <t>En este espacio, el proceso podrá plasmar esa información complementaria a los datos plasmados al inicio de la vigencia, con el fin de que se pueda verificar la comprensión de la efectividad de los controles de manera cuatrimestral.</t>
  </si>
  <si>
    <t xml:space="preserve">SEGUNDO CUATRIMESTRE 
(mayo- agosto) </t>
  </si>
  <si>
    <t xml:space="preserve">TERCER CUATRIMESTRE 
(Septiembre - Diciembre) </t>
  </si>
  <si>
    <t>VALORES CALIFICACIÓN PROBABILIDAD</t>
  </si>
  <si>
    <t xml:space="preserve">INSIGNIFICANTE </t>
  </si>
  <si>
    <t xml:space="preserve">MAYOR </t>
  </si>
  <si>
    <t xml:space="preserve">CATASTRÓFICO </t>
  </si>
  <si>
    <t xml:space="preserve">RARO </t>
  </si>
  <si>
    <t xml:space="preserve">IMPROBABLE </t>
  </si>
  <si>
    <t xml:space="preserve">POSIBLE </t>
  </si>
  <si>
    <t xml:space="preserve">CASI SEGURO </t>
  </si>
  <si>
    <t>VALORES CALIFICACIÓN IMPACTO</t>
  </si>
  <si>
    <t xml:space="preserve"> ZONA DE RIESGO BAJA: Asumir el riesgo</t>
  </si>
  <si>
    <t>ZONA DE RIESGO MODERADA: Asumir el riesgo, Reducir el riesgo.</t>
  </si>
  <si>
    <t>ZONA DE RIESGO ALTA: Reducir el riesgo, Evitar,  Compartir o Transferir.</t>
  </si>
  <si>
    <t>ZONA DE RIESGO EXTREMA: Reducir el riesgo, Evitar, Compartir o Transferir.</t>
  </si>
  <si>
    <t>GESTIÓN INTEGRAL ORGANIZACIONAL</t>
  </si>
  <si>
    <r>
      <rPr>
        <b/>
        <sz val="8"/>
        <color rgb="FF000000"/>
        <rFont val="Calibri"/>
        <charset val="134"/>
      </rPr>
      <t>CODIGO:</t>
    </r>
    <r>
      <rPr>
        <sz val="8"/>
        <color rgb="FF000000"/>
        <rFont val="Calibri"/>
        <charset val="134"/>
      </rPr>
      <t xml:space="preserve"> GIO-PD-02-FT-02</t>
    </r>
  </si>
  <si>
    <r>
      <rPr>
        <b/>
        <sz val="8"/>
        <color rgb="FF000000"/>
        <rFont val="Calibri"/>
        <charset val="134"/>
      </rPr>
      <t xml:space="preserve">VERSIÓN: </t>
    </r>
    <r>
      <rPr>
        <sz val="8"/>
        <color rgb="FF000000"/>
        <rFont val="Calibri"/>
        <charset val="134"/>
      </rPr>
      <t xml:space="preserve"> 06</t>
    </r>
  </si>
  <si>
    <t xml:space="preserve">FORMATO MATRIZ DE RIESGOS DE CORRUPCION </t>
  </si>
  <si>
    <r>
      <rPr>
        <b/>
        <sz val="8"/>
        <color rgb="FF000000"/>
        <rFont val="Calibri"/>
        <charset val="134"/>
      </rPr>
      <t xml:space="preserve">FECHA: </t>
    </r>
    <r>
      <rPr>
        <sz val="8"/>
        <color rgb="FF000000"/>
        <rFont val="Calibri"/>
        <charset val="134"/>
      </rPr>
      <t>27/02/2023</t>
    </r>
  </si>
  <si>
    <t>N°</t>
  </si>
  <si>
    <t xml:space="preserve">DESCRIPCIÓN Y VALORACIÓN DE LAS CAUSAS Y LOS RIESGOS DE CORRUPCIÓN </t>
  </si>
  <si>
    <t>CONTROLES EXISTENTES1</t>
  </si>
  <si>
    <t xml:space="preserve"> RIESGO RESIDUAL</t>
  </si>
  <si>
    <t>PLAN DE MANEJO DEL RIESGO</t>
  </si>
  <si>
    <t>SEGUIMIENTO DEL PROCESO</t>
  </si>
  <si>
    <t>OBSERVACIONES  
OFICINA DE CONTROL INTERNO Y/O OFICINA  ASESORA DE PLANEACIÓN</t>
  </si>
  <si>
    <t>CAUSAS
DESCRIPCIÓN DE LA CAUSA
(Debido a…….)</t>
  </si>
  <si>
    <t>CONSECUENCIAS
DESCRIPCIÓN DE LA CONSECUENCIA
(Lo que genera………)</t>
  </si>
  <si>
    <t xml:space="preserve">VALORACION </t>
  </si>
  <si>
    <t xml:space="preserve">DESCRIPCION </t>
  </si>
  <si>
    <t xml:space="preserve">TIPO DE CONTROL </t>
  </si>
  <si>
    <t>PUNTAJE
(DO+AP+EF+EV)</t>
  </si>
  <si>
    <t xml:space="preserve">TERCER CUATRIMESTRE (
septiembre - Diciembre) </t>
  </si>
  <si>
    <t>VALOR</t>
  </si>
  <si>
    <t>PREVENTIVO</t>
  </si>
  <si>
    <t>CORRECTIVO</t>
  </si>
  <si>
    <t>CARGO</t>
  </si>
  <si>
    <t>INICIA</t>
  </si>
  <si>
    <t>FINALIZA</t>
  </si>
  <si>
    <t xml:space="preserve">REPORTE CUALITATIVO DE ACTIVIDADES </t>
  </si>
  <si>
    <t>Fortalecer la descentralización y las capacidades institucionales de los Departamentos.</t>
  </si>
  <si>
    <t>SUBDIRECTOR(A) DE FORTALECIMIENTO TERRITORIAL</t>
  </si>
  <si>
    <t xml:space="preserve">1. Violación de las normas de las FND y del manejo de la información 
2. Inadecuada capacitación sobre el manejo de la información de la FND.
</t>
  </si>
  <si>
    <t xml:space="preserve">Uso indebido de la información para la asistencia técnica para la formulación de planes programas y proyectos para beneficios propios o terceros. </t>
  </si>
  <si>
    <t xml:space="preserve">1. Falta de credibilidad
2. Pérdida de confianza
3. Mala imagen
4. Reprocesos
</t>
  </si>
  <si>
    <t>El evento puede ocurrir en algún momento. IMPROBABLE</t>
  </si>
  <si>
    <t>Reuniones periodicas, en las que se realiza seguimiento a las actividades que lleva acabo la Subdirección de Fortalecimiento Territorial
Diligenciamiento del documento AIG-PD-01-FT-02 - FORMATO PLAN DE ACCIÓN DE LA SUBDIRECCIÓN DE FORTALECIMIENTO TERRITORIAL</t>
  </si>
  <si>
    <t>Capacitaciones al equipo en general, con la finalidad de que todos tengan conocimiento del normograma de la SFT y el adecuado manejo de las solicitudes realizadas por nuestros clientes</t>
  </si>
  <si>
    <t>Subdirector de Fortalecimiento Territorial</t>
  </si>
  <si>
    <t>No hubo materialización del riesgo, los controles implementados han sido efectivos.</t>
  </si>
  <si>
    <t>1. La Oficina de Control Interno recomienda para este control, incluir dentro de su propósito, actividades de revisión, validación, verificación, de tal forma que el control se fortalezca y mitigue en mayor medida las causas identificadas
2. La Oficna de Control Interno Recomienda revisar los controles establecidos ya que uan capacitacion no es un control es una actividad</t>
  </si>
  <si>
    <r>
      <rPr>
        <i/>
        <sz val="11"/>
        <color theme="1"/>
        <rFont val="Calibri"/>
        <charset val="134"/>
      </rPr>
      <t xml:space="preserve">1. Se realiza seguimiento a las actividades que lleva acabo la Subdirección de Fortalecimiento Territorial, atraves de  reuniones y verificacion del diliguenciamineto del formato </t>
    </r>
    <r>
      <rPr>
        <i/>
        <sz val="8"/>
        <color theme="1"/>
        <rFont val="Calibri"/>
        <charset val="134"/>
      </rPr>
      <t xml:space="preserve">(AIG-PD-01-FT-02 - FORMATO PLAN DE ACCIÓN DE LA SUBDIRECCIÓN DE FORTALECIMIENTO TERRITORIAL)
</t>
    </r>
    <r>
      <rPr>
        <i/>
        <sz val="11"/>
        <color theme="1"/>
        <rFont val="Calibri"/>
        <charset val="134"/>
      </rPr>
      <t xml:space="preserve">
2. Debido a los controles implementados por el proceso no se materializaron riesgos</t>
    </r>
  </si>
  <si>
    <t>No se materializaron riesgos de corrupción
Los controles son efectivos.
R/. Dar continuidad  a la revisión, validación. verificación de las actividades para fortalecer los controles y/o implementar nuevos.</t>
  </si>
  <si>
    <t>Se dio cumplimiento de las acciones establecidas para el control, de manera que, no se materializo el riesgo.</t>
  </si>
  <si>
    <t>ACTIVIDAD  CUMPLIDA
R/. Dar continuidad  a la revisión, validación. verificación de las actividades para fortalecer los controles y/o implementar nuevos; para evitar la materialización de riesgos.</t>
  </si>
  <si>
    <t>1. Desconocimiento de normas y de procedimiento de manejo de información. 
2. Inadecuado seguimiento al protocolo de información.</t>
  </si>
  <si>
    <t>Uso indebido de la  información</t>
  </si>
  <si>
    <t>1. Pérdida de Confianza. 
2. Violación de normas. 
3. Riesgo Reputacional.</t>
  </si>
  <si>
    <t>Reuniones periodicas, en las que se realiza seguimiento a las actividades que lleva acabo la Subdirección de Fortalecimiento Territorial</t>
  </si>
  <si>
    <t>1. Se realiza seguimiento a las actividades que lleva acabo la Subdirección de Fortalecimiento Territorial, atraves de  reuniones periodicas.
2. Debido a los controles implementados por el proceso no se materializaron riesgos</t>
  </si>
  <si>
    <t>ACTIVIDAD  CUMPLIDA
R/. Dar continuidad  a la revisión, validación. verificación de las actividades para fortalecer los controles y/o implementar nuevos.</t>
  </si>
  <si>
    <t>1. Desconocimiento de los procesos y procedimientos de la FND. 
2. Indebida capacitación.</t>
  </si>
  <si>
    <t>Uso del poder para orientar la formulación de Políticas, Planes y Proyectos en beneficio propio o a favor de terceros</t>
  </si>
  <si>
    <t>1. Pérdida de Confianza. 
2.  Violación de normas. 
3. Riesgo Reputacional.</t>
  </si>
  <si>
    <t>Acción u omisión indebida en la asistencia técnica para la formulación de planes, programas y proyectos en beneficio propio o a favor de terceros</t>
  </si>
  <si>
    <t>CUADRO DE APROBACIONES DEL PROCESO AIG</t>
  </si>
  <si>
    <r>
      <rPr>
        <b/>
        <sz val="8"/>
        <color rgb="FF000000"/>
        <rFont val="Calibri"/>
        <charset val="134"/>
      </rPr>
      <t xml:space="preserve">Elaboró:  </t>
    </r>
    <r>
      <rPr>
        <sz val="8"/>
        <color rgb="FF000000"/>
        <rFont val="Calibri"/>
        <charset val="134"/>
      </rPr>
      <t xml:space="preserve">Colaboradores Proceso AIG
</t>
    </r>
    <r>
      <rPr>
        <b/>
        <sz val="8"/>
        <color rgb="FF000000"/>
        <rFont val="Calibri"/>
        <charset val="134"/>
      </rPr>
      <t xml:space="preserve">Fecha: </t>
    </r>
    <r>
      <rPr>
        <sz val="8"/>
        <color rgb="FF000000"/>
        <rFont val="Calibri"/>
        <charset val="134"/>
      </rPr>
      <t xml:space="preserve"> 04/05/2023</t>
    </r>
  </si>
  <si>
    <r>
      <rPr>
        <b/>
        <sz val="8"/>
        <color rgb="FF000000"/>
        <rFont val="Calibri"/>
        <charset val="134"/>
      </rPr>
      <t xml:space="preserve">Revisó: </t>
    </r>
    <r>
      <rPr>
        <sz val="8"/>
        <color rgb="FF000000"/>
        <rFont val="Calibri"/>
        <charset val="134"/>
      </rPr>
      <t xml:space="preserve"> Coordinador Especializado de Proyectos de Inversión 
</t>
    </r>
    <r>
      <rPr>
        <b/>
        <sz val="8"/>
        <color rgb="FF000000"/>
        <rFont val="Calibri"/>
        <charset val="134"/>
      </rPr>
      <t xml:space="preserve">
Fecha: </t>
    </r>
    <r>
      <rPr>
        <sz val="8"/>
        <color rgb="FF000000"/>
        <rFont val="Calibri"/>
        <charset val="134"/>
      </rPr>
      <t xml:space="preserve">05/05/2023
</t>
    </r>
    <r>
      <rPr>
        <b/>
        <sz val="8"/>
        <color rgb="FF000000"/>
        <rFont val="Calibri"/>
        <charset val="134"/>
      </rPr>
      <t xml:space="preserve">Verificó: </t>
    </r>
    <r>
      <rPr>
        <sz val="8"/>
        <color rgb="FF000000"/>
        <rFont val="Calibri"/>
        <charset val="134"/>
      </rPr>
      <t xml:space="preserve">Responsable del SIG/ Oficina Asesora de Planeación y Desarrollo
Corporativo.
</t>
    </r>
    <r>
      <rPr>
        <b/>
        <sz val="8"/>
        <color rgb="FF000000"/>
        <rFont val="Calibri"/>
        <charset val="134"/>
      </rPr>
      <t xml:space="preserve">
Fecha: </t>
    </r>
    <r>
      <rPr>
        <sz val="8"/>
        <color rgb="FF000000"/>
        <rFont val="Calibri"/>
        <charset val="134"/>
      </rPr>
      <t>17/05/2023</t>
    </r>
  </si>
  <si>
    <r>
      <rPr>
        <b/>
        <sz val="8"/>
        <color rgb="FF000000"/>
        <rFont val="Calibri"/>
        <charset val="134"/>
      </rPr>
      <t>Aprobó:</t>
    </r>
    <r>
      <rPr>
        <sz val="8"/>
        <color rgb="FF000000"/>
        <rFont val="Calibri"/>
        <charset val="134"/>
      </rPr>
      <t xml:space="preserve">  Líder del proceso AIG
Subdirectora de Fortalecimiento Territorial.
</t>
    </r>
    <r>
      <rPr>
        <b/>
        <sz val="8"/>
        <color rgb="FF000000"/>
        <rFont val="Calibri"/>
        <charset val="134"/>
      </rPr>
      <t>Fecha</t>
    </r>
    <r>
      <rPr>
        <sz val="8"/>
        <color rgb="FF000000"/>
        <rFont val="Calibri"/>
        <charset val="134"/>
      </rPr>
      <t xml:space="preserve">: 05/05/2023
</t>
    </r>
  </si>
  <si>
    <t xml:space="preserve">La Subdireccion  de Gobierno y  regiones tiene como objetivo principal la articulación en relación con políticas y programas que el gobierno nacional adelanta en las regiones, así como la coordinación de espacios de interacción y diálogo permanente entre los gobernadores y las autoridades del orden nacional. </t>
  </si>
  <si>
    <t>SUBDIRECTORA DE GOBIERNO Y REGIONES</t>
  </si>
  <si>
    <t>1. Desconocimiento del proceso. 2. Ausencia de seguimiento a las peticiones y solicitudes realizadas por los departamentos.</t>
  </si>
  <si>
    <t>Atención inoportuna o indebida de los requerimientos realizados por los Departamentos para beneficio de un tercero o para sí mismo.</t>
  </si>
  <si>
    <t>1. Pérdida de Confianza, 
2. Riesgo Reputacional</t>
  </si>
  <si>
    <t>2 El evento puede ocurrir en algún momento. IMPROBABLE</t>
  </si>
  <si>
    <t xml:space="preserve">1.Matriz de seguimiento a solicitudes (quincenall)
2. Encuesta de satisfacción ( ANUAL)
3. Capacitaciones para los Asesores Regionales. </t>
  </si>
  <si>
    <t xml:space="preserve">1.Matriz de seguimiento a solicitudes ( mensual)
2. Encuesta de satisfacción anual 3. Capacitaciones a los asesores Regionales. 
</t>
  </si>
  <si>
    <t>SUB-DIRECCIÓN DE GOBIERNO Y REGIONES</t>
  </si>
  <si>
    <t xml:space="preserve">Se registra en la Matriz de Seguimiento  las peticiones recibidas rdurante el periodo a reportar  por las Gobernaciones donde los Asesores Regionales efectúen todos los trámites para dar contestación de fondo y dentro del término del ley, posterior a la recepción   el seguimiento se materializa  a través de las  llamadas telefónicas, correos electrónicos y las  encuestas de satisfacción donde se conoce el nivel de atención otorgado a  los entes territoriales para evaluar la oportunidad, calidad y contestación que se  otorgó  a cada uno de los requerimientos realizados  y  finalmente se reporta en el Plan operativo de forma Trimestral. 
Finalmente los controles implementados lograron dar una atencion oportunda a las peticiones interpuesta a  los Departamentos, impidiendo que materialice riesgos de corrupcion y soborno. </t>
  </si>
  <si>
    <t>La Oficina de Control Interno recomienda para este control, incluir dentro de su propósito, actividades de revisión, validación, verificación, de tal forma que el control se fortalezca y mitigue en mayor medida las causas identificadas</t>
  </si>
  <si>
    <t xml:space="preserve">Se registra en la Matriz de Seguimiento  los requerimientos  recibidos durante el periodo a reportar es decir, de mayo a agosto  del 2023  por las Gobernaciones donde los Asesores Regionales efectúen las actuaciones pertinentes con el fin de atender de forma oportuna las peticiones presentadas por entes territoriales, posterior a la recepción   el seguimiento se materializa  a través del informe que se carga en el Drive de la gestión realizada    y  finalmente se reporta en el Plan operativo de forma Trimestral. . 
Finalmente los controles implementados lograron dar una atencion oportunda a las peticiones interpuesta a  los Departamentos, impidiendo que materialice riesgos de corrupcion y soborno. </t>
  </si>
  <si>
    <t>No se materializaron riesgos de corrupción 
La Oficina de Control Interno recomienda para este control, incluir dentro de su propósito, actividades de revisión, validación, verificación, de tal forma que el control se fortalezca y mitigue en mayor medida las causas identificadas</t>
  </si>
  <si>
    <t>Se registra en la Matriz de Seguimiento los requerimientos recibidos durante el periodo a reportar es decir, de septiembre a Diciembre del 2023 por las Gobernaciones donde los Asesores Regionales apoyaron el cierre de gobiernos y los procesos de empalme con nuevos mandatarios, posterior a la recepción el seguimiento se materializa a través del informe que se carga en el Drive de la gestión realizada y finalmente se reporta en el Plan operativo de forma Trimestral. . 
 Finalmente los controles implementados lograron dar una atencion oportunda a las peticiones interpuesta a los Departamentos, impidiendo que materialice riesgos de corrupcion y soborno.</t>
  </si>
  <si>
    <t>7. Aportar a la gestión pública departamental a través de la prestación de asesoría técnica especializada, el análisis legislativo, el análisis de la información y el intercambio de conocimiento con sustento en herramientas innovadoras</t>
  </si>
  <si>
    <t xml:space="preserve">1. Indebida capacitación
2. Desconocimiento de los procesos por parte de los funcionarios del área. 
</t>
  </si>
  <si>
    <t>Uso del poder para orientar las políticas para la formulación de planes y programas para favor de terceros o uso propios</t>
  </si>
  <si>
    <t xml:space="preserve">1. Falta de credibilidad
2. Pérdida de confianza
</t>
  </si>
  <si>
    <t>moderada</t>
  </si>
  <si>
    <t>Revision de la pagina del Congreso de la Republica y alimentacion de la Matriz Legislativa y las Reuniones de segumientos quincenales y documentos de informacion para los Departamentos</t>
  </si>
  <si>
    <t>baja</t>
  </si>
  <si>
    <t xml:space="preserve">Reuniones mensuales, en las cuales se llevará seguimiento de las actividades llevadas a cabo por  Asuntos Legislativos y el Diligencionamiento de la Matriz de seguimiento , donde se establece el control a las iniciativas legislativas.
</t>
  </si>
  <si>
    <t xml:space="preserve">SUBDIRECTOR DE GOBIERNO Y REGIONES </t>
  </si>
  <si>
    <t xml:space="preserve">SUBDIRECCIÓN DE GOBIERNO Y REGIONES </t>
  </si>
  <si>
    <t xml:space="preserve">El seguimiento se hace con las reuniones quincenales programadas por el Equipo  Legislativo  y   la revisión de la Matriz de seguimiento GIC- FT. 13, donse se incoporan las  iniciativas legislativas que fueron verificadas en la página web del Congreso de la republica y que tienen incidencia para los Departamentos  y   posteriormente se reporta en el Plan operativo de forma Trimestral.
Finalmente los controles implementados lograron la revisión efectiva de los proyectos de ley y actos legislativos radicados ante el Congreso Republica, impidiendo que materialice riesgos de corrupcion y soborno. </t>
  </si>
  <si>
    <t xml:space="preserve">El seguimiento se hace con las reuniones quincenales programadas por el Equipo  Legislativo  y   la revisión de la Matriz de seguimiento legislativo, donse se incoporan las  iniciativas legislativas que fueron verificadas en la página web del Congreso de la republica y que tienen incidencia para los Departamentos  y   posteriormente se reporta en el Plan operativo de forma Trimestral, igualmente las actuaciones realizadas para la verifición de la agenda legislativa. 
Finalmente los controles implementados lograron la revisión efectiva de los proyectos de ley y actos legislativos radicados ante el Congreso Republica, impidiendo que materialice riesgos de corrupcion y soborno. </t>
  </si>
  <si>
    <t>El seguimiento se hace con las reuniones quincenales programadas por el Equipo Legislativo y la revisión de la Matriz de seguimiento legislativo, donse se incoporan las iniciativas legislativas que fueron verificadas en la página web del Congreso de la republica y que tienen incidencia para los Departamentos y posteriormente se reporta en el Plan operativo de forma Trimestral, igualmente las actuaciones realizadas para la verifición de la agenda legislativa. 
 Finalmente los controles implementados lograron la revisión efectiva de los proyectos de ley y actos legislativos radicados ante el Congreso Republica, impidiendo que materialice riesgos de corrupcion y soborno.</t>
  </si>
  <si>
    <t xml:space="preserve">La Subdireccion  de Gobierno y  regiones apoya el desarrollo de eventos que tienan como objetivo el fortalecimiento de los planes y programas de impacto territorial al igual que  la coordinación de espacios de interacción y diálogo permanente entre los gobernadores y las autoridades del orden nacional. </t>
  </si>
  <si>
    <t xml:space="preserve">1. Desconocimiento del proceso. 2. Ausencia del cumplimiento de las condiciones contractuales para la celebracion de los eventos. </t>
  </si>
  <si>
    <t xml:space="preserve">Atención inoportuna o indebida de las condiciones contractuales para la celebracion de los eventos. </t>
  </si>
  <si>
    <t>ALTA</t>
  </si>
  <si>
    <t xml:space="preserve">1.Mesas de trabajo para la preparacion de los eventos 
2. Encuesta de satisfacción 
3. Revision  del cumplimiento del contrato para las condiciones  
</t>
  </si>
  <si>
    <t xml:space="preserve">1. Mesas de trabajo para preparacion de los eventos 
2. Encuesta de satisfacción  
</t>
  </si>
  <si>
    <t xml:space="preserve">se realizaron todos los eventos conforme a lo establecido en las solicitudes, lo que significa que los controles fueron eficientes y no generon la materializacion de los mismo.  
Finalmente los controles implementados lograron dar una atencion oportunda a las peticiones interpuesta a  los Departamentos, impidiendo que materialice riesgos de corrupcion y soborno. </t>
  </si>
  <si>
    <t xml:space="preserve">Durante el reporte se evidencia el cumplimiento de todos los eventos que fueron solicitados y realizados por la subdirección y la evaluación de cada uno de los eventos donde se reporta la satisfacción del cliente, lo que significa que los controles asociados fueron efectivos, impidiendo la materialización de los riesgos de corrupcion y soborno. </t>
  </si>
  <si>
    <t>Durante el reporte se evidencia el cumplimiento de todos los eventos que fueron solicitados y realizados por la subdirección y la evaluación de cada uno de los eventos donde se reporta la satisfacción del cliente, lo que significa que los controles asociados fueron efectivos, impidiendo la materialización de los riesgos de corrupcion y soborno.</t>
  </si>
  <si>
    <t xml:space="preserve">1.Matriz de seguimiento a solicitudes (quincenall)
2. Encuesta de satisfacción ( ANUAL l)
</t>
  </si>
  <si>
    <t xml:space="preserve">1.Matriz de seguimiento a solicitudes ( mensual)
2. Encuesta de satisfacción anual 
</t>
  </si>
  <si>
    <t xml:space="preserve">Se registra en la Matriz de Seguimiento  las peticiones recibidas durante el periodo a reportar  por las Gobernaciones donde los Asesores en  materia internacional efectúen todos los trámites para dar contestación de fondo y dentro del término del ley, posterior a la recepción   el seguimiento se materializa  a través de las  llamadas telefónicas, correos electrónicos y las  encuestas de satisfacción donde se conoce el nivel de atención otorgado a  los entes territoriales para evaluar la oportunidad, calidad y contestación que se  otorgó  a cada uno de los requerimientos realizados  y  finalmente se reporta en el Plan operativo de forma Trimestral. 
Finalmente los controles implementados lograron dar una atencion oportunda a las peticiones interpuesta a  los Departamentos, impidiendo que materialice riesgos de corrupcion y soborno. </t>
  </si>
  <si>
    <t xml:space="preserve">Se registra en la Matriz de Seguimiento  las peticiones recibidas en materia internacional  durante el periodo a reportar  fueron contestadas dentro del termino de ley y de fondo apoyando de forma tecnica las necesidades departamentales  y  finalmente se reporta en el Plan operativo de forma Trimestral. 
Por lo anterior los controles implementados fueron efectivos impidiendo la materialización de los riesgos de corrupcion y soborno. </t>
  </si>
  <si>
    <t>Se registra en la Matriz de Seguimiento las peticiones recibidas en materia internacional durante el periodo a reportar fueron contestadas dentro del termino de ley y de fondo apoyando de forma tecnica las necesidades departamentales y finalmente se reporta en el Plan operativo de forma Trimestral. 
 Por lo anterior los controles implementados fueron efectivos impidiendo la materialización de los riesgos de corrupcion y soborno.</t>
  </si>
  <si>
    <t>CUADRO DE APROBACIONES DEL PROCESO RAG</t>
  </si>
  <si>
    <r>
      <rPr>
        <b/>
        <sz val="8"/>
        <color rgb="FF000000"/>
        <rFont val="Calibri"/>
        <charset val="134"/>
      </rPr>
      <t xml:space="preserve">Elaboró:  </t>
    </r>
    <r>
      <rPr>
        <sz val="8"/>
        <color rgb="FF000000"/>
        <rFont val="Calibri"/>
        <charset val="134"/>
      </rPr>
      <t xml:space="preserve">Colaboradores Proceso RAG
</t>
    </r>
    <r>
      <rPr>
        <b/>
        <sz val="8"/>
        <color rgb="FF000000"/>
        <rFont val="Calibri"/>
        <charset val="134"/>
      </rPr>
      <t xml:space="preserve">Fecha: </t>
    </r>
    <r>
      <rPr>
        <sz val="8"/>
        <color rgb="FF000000"/>
        <rFont val="Calibri"/>
        <charset val="134"/>
      </rPr>
      <t xml:space="preserve"> 02/05/2023</t>
    </r>
  </si>
  <si>
    <r>
      <rPr>
        <b/>
        <sz val="8"/>
        <color rgb="FF000000"/>
        <rFont val="Calibri"/>
        <charset val="134"/>
      </rPr>
      <t xml:space="preserve">Revisó: </t>
    </r>
    <r>
      <rPr>
        <sz val="8"/>
        <color rgb="FF000000"/>
        <rFont val="Calibri"/>
        <charset val="134"/>
      </rPr>
      <t xml:space="preserve"> Coordinadora Especializada para la articulación Regional
</t>
    </r>
    <r>
      <rPr>
        <b/>
        <sz val="8"/>
        <color rgb="FF000000"/>
        <rFont val="Calibri"/>
        <charset val="134"/>
      </rPr>
      <t xml:space="preserve">
Fecha: </t>
    </r>
    <r>
      <rPr>
        <sz val="8"/>
        <color rgb="FF000000"/>
        <rFont val="Calibri"/>
        <charset val="134"/>
      </rPr>
      <t xml:space="preserve">03/05/2023
</t>
    </r>
    <r>
      <rPr>
        <b/>
        <sz val="8"/>
        <color rgb="FF000000"/>
        <rFont val="Calibri"/>
        <charset val="134"/>
      </rPr>
      <t xml:space="preserve">Verificó: </t>
    </r>
    <r>
      <rPr>
        <sz val="8"/>
        <color rgb="FF000000"/>
        <rFont val="Calibri"/>
        <charset val="134"/>
      </rPr>
      <t>Responsable del SIG/ Oficina Asesora de Planeación y Desarrollo
Corporativo.</t>
    </r>
    <r>
      <rPr>
        <b/>
        <sz val="8"/>
        <color rgb="FF000000"/>
        <rFont val="Calibri"/>
        <charset val="134"/>
      </rPr>
      <t xml:space="preserve">
Fecha: </t>
    </r>
    <r>
      <rPr>
        <sz val="8"/>
        <color rgb="FF000000"/>
        <rFont val="Calibri"/>
        <charset val="134"/>
      </rPr>
      <t xml:space="preserve"> 17/05/2023</t>
    </r>
  </si>
  <si>
    <r>
      <rPr>
        <b/>
        <sz val="8"/>
        <color rgb="FF000000"/>
        <rFont val="Calibri"/>
        <charset val="134"/>
      </rPr>
      <t>Aprobó:</t>
    </r>
    <r>
      <rPr>
        <sz val="8"/>
        <color rgb="FF000000"/>
        <rFont val="Calibri"/>
        <charset val="134"/>
      </rPr>
      <t xml:space="preserve">  Líder del proceso RAG
Subdirectora de Gobierno y Regiones.
</t>
    </r>
    <r>
      <rPr>
        <b/>
        <sz val="8"/>
        <color rgb="FF000000"/>
        <rFont val="Calibri"/>
        <charset val="134"/>
      </rPr>
      <t>Fecha</t>
    </r>
    <r>
      <rPr>
        <sz val="8"/>
        <color rgb="FF000000"/>
        <rFont val="Calibri"/>
        <charset val="134"/>
      </rPr>
      <t xml:space="preserve">: 04/05/2023
</t>
    </r>
  </si>
  <si>
    <t>JEFATURA</t>
  </si>
  <si>
    <t>COORDINACIÓN</t>
  </si>
  <si>
    <t>6. Gestionar, administrar y ejecutar los recursos económicos para el cumplimiento misional de la Federación Nacional de Departamentos</t>
  </si>
  <si>
    <t>Desconocimiento del proceso Licitatorio</t>
  </si>
  <si>
    <t>Desvío de los recursos del Fondo Cuenta y de los Recursos de Cooperación asignados a la Tesorería </t>
  </si>
  <si>
    <t>1. Pérdida de Confianza. 
2. Violación de normas.
3. Riesgo Reputacional.         
4. Pérdida de Recursos</t>
  </si>
  <si>
    <t>El registro presupuestal y contable que indica la línea a la que se debe afectar el gasto, adicional se realiza una conciliación entre las áreas de contabilidad, presupuesto y tesorería para revisar la ejecución de los recursos.</t>
  </si>
  <si>
    <t>El registro presupuestal y contable que indica la línea a la que se debe afectar el gasto, adicional se realiza una conciliación entre las áreas de contabilidad, presupuesto y tesorería para revisar la ejecución de los recursos</t>
  </si>
  <si>
    <r>
      <rPr>
        <i/>
        <sz val="11"/>
        <color rgb="FF000000"/>
        <rFont val="Calibri"/>
        <charset val="134"/>
      </rPr>
      <t xml:space="preserve">1. Por parte de la Subdirección Administrativa y Financiera  se lleva un controol de la planeación de los gastos, cuando se solicita el CDP se identifica la línea de la cual se destinará el recurso.
2. Se realizan reuniones mensuales y trimestrales  y se hacen cruces revisando la coherencia de la  información existente de la SPE (Fondo Cuenta) y la registrada por la Subdirección administrativa y Financiera para cumplir con lo estipulado por los Entes de Control y los resportes de la información del recaudo y Giro de los recursos provenientes del impuesto al consumo de productos de origen extranjero
</t>
    </r>
    <r>
      <rPr>
        <b/>
        <i/>
        <sz val="11"/>
        <color rgb="FF000000"/>
        <rFont val="Calibri"/>
        <charset val="134"/>
      </rPr>
      <t>Los controies fueron eficientes en consecuencia no se materializó ningún riesgo de scorrupcion</t>
    </r>
  </si>
  <si>
    <r>
      <rPr>
        <i/>
        <sz val="11"/>
        <color theme="1"/>
        <rFont val="Calibri"/>
        <charset val="134"/>
      </rPr>
      <t xml:space="preserve">1. Por parte de la Subdirección Administrativa y Financiera  se lleva un controol de la planeación de los gastos, cuando se solicita el CDP se identifica la línea de la cual se destinará el recurso.
2. Se realizan reuniones mensuales y trimestrales  y se hacen cruces revisando la coherencia de la  información existente de la SPE (Fondo Cuenta) y la registrada por la Subdirección administrativa y Financiera para cumplir con lo estipulado por los Entes de Control y los resportes de la información del recaudo y Giro de los recursos provenientes del impuesto al consumo de productos de origen extranjero
</t>
    </r>
    <r>
      <rPr>
        <b/>
        <i/>
        <sz val="11"/>
        <color theme="1"/>
        <rFont val="Calibri"/>
        <charset val="134"/>
      </rPr>
      <t>Los controles fueron eficientes en consecuencia no se materializó ningún riesgo de soborno</t>
    </r>
  </si>
  <si>
    <t>La FND lleva un control  presupuestal y contable que indica la línea a la que se debe afectar el gasto, adicional se realiza una conciliación entre las áreas de contabilidad, presupuesto y tesorería para revisar la ejecución de los recursos.
La Oficina de Control Interno recomienda para este control, incluir dentro de su propósito, actividades de revisión, validación, verificación, de tal forma que el control se fortalezca y/o incluir nuevos</t>
  </si>
  <si>
    <t>1. Por parte de la Subdirección Administrativa y Financiera se lleva un controol de la planeación de los gastos, cuando se solicita el CDP se identifica la línea de la cual se destinará el recurso.
 2. Se realizan reuniones mensuales y trimestrales y se hacen cruces revisando la coherencia de la información existente de la SPE (Fondo Cuenta) y la registrada por la Subdirección administrativa y Financiera para cumplir con lo estipulado por los Entes de Control y los resportes de la información del recaudo y Giro de los recursos provenientes del impuesto al consumo de productos de origen extranjero
 Los controles fueron eficientes en consecuencia no se materializó ningún riesgo de soborno</t>
  </si>
  <si>
    <t>CUADRO DE APROBACIONES DEL PROCESO GPE</t>
  </si>
  <si>
    <r>
      <rPr>
        <b/>
        <sz val="8"/>
        <color rgb="FF000000"/>
        <rFont val="Calibri"/>
        <charset val="134"/>
      </rPr>
      <t xml:space="preserve">Elaboró: 
</t>
    </r>
    <r>
      <rPr>
        <sz val="8"/>
        <color rgb="FF000000"/>
        <rFont val="Calibri"/>
        <charset val="134"/>
      </rPr>
      <t xml:space="preserve">Colaborador proceso GPE
Profesional Especializado Fondo Cuenta
</t>
    </r>
    <r>
      <rPr>
        <b/>
        <sz val="8"/>
        <color rgb="FF000000"/>
        <rFont val="Calibri"/>
        <charset val="134"/>
      </rPr>
      <t xml:space="preserve">
Fecha: </t>
    </r>
    <r>
      <rPr>
        <sz val="8"/>
        <color rgb="FF000000"/>
        <rFont val="Calibri"/>
        <charset val="134"/>
      </rPr>
      <t xml:space="preserve"> 31/03/2023</t>
    </r>
  </si>
  <si>
    <r>
      <rPr>
        <b/>
        <sz val="8"/>
        <color rgb="FF000000"/>
        <rFont val="Calibri"/>
        <charset val="134"/>
      </rPr>
      <t xml:space="preserve">Revisó:   
</t>
    </r>
    <r>
      <rPr>
        <sz val="8"/>
        <color rgb="FF000000"/>
        <rFont val="Calibri"/>
        <charset val="134"/>
      </rPr>
      <t xml:space="preserve">Jefe SIANCO
Jefe Programa Anticontrabando
</t>
    </r>
    <r>
      <rPr>
        <b/>
        <sz val="8"/>
        <color rgb="FF000000"/>
        <rFont val="Calibri"/>
        <charset val="134"/>
      </rPr>
      <t xml:space="preserve">
Verificó: </t>
    </r>
    <r>
      <rPr>
        <sz val="8"/>
        <color rgb="FF000000"/>
        <rFont val="Calibri"/>
        <charset val="134"/>
      </rPr>
      <t xml:space="preserve">Responsable del SIG/ Oficina Asesora de Planeación y Desarrollo
Corporativo.
</t>
    </r>
    <r>
      <rPr>
        <b/>
        <sz val="8"/>
        <color rgb="FF000000"/>
        <rFont val="Calibri"/>
        <charset val="134"/>
      </rPr>
      <t>Fecha: 17</t>
    </r>
    <r>
      <rPr>
        <sz val="8"/>
        <color rgb="FF000000"/>
        <rFont val="Calibri"/>
        <charset val="134"/>
      </rPr>
      <t>/05/2023</t>
    </r>
  </si>
  <si>
    <r>
      <rPr>
        <b/>
        <sz val="8"/>
        <color rgb="FF000000"/>
        <rFont val="Calibri"/>
        <charset val="134"/>
      </rPr>
      <t>Aprobó:</t>
    </r>
    <r>
      <rPr>
        <sz val="8"/>
        <color rgb="FF000000"/>
        <rFont val="Calibri"/>
        <charset val="134"/>
      </rPr>
      <t xml:space="preserve">  Líder del proceso GPE
Subdirectora de Proyectos Especiales
</t>
    </r>
    <r>
      <rPr>
        <b/>
        <sz val="8"/>
        <color rgb="FF000000"/>
        <rFont val="Calibri"/>
        <charset val="134"/>
      </rPr>
      <t xml:space="preserve">
Fecha</t>
    </r>
    <r>
      <rPr>
        <sz val="8"/>
        <color rgb="FF000000"/>
        <rFont val="Calibri"/>
        <charset val="134"/>
      </rPr>
      <t xml:space="preserve">: 31/03/2023
</t>
    </r>
  </si>
  <si>
    <t>DEPENDENCIA</t>
  </si>
  <si>
    <t xml:space="preserve">TERCER CUATRIMESTRE
 (Septiembre - Diciembre) </t>
  </si>
  <si>
    <t>1. Establecer el Direccionamiento Estratégico de la FND dando acatamiento a normatividad vigente y al cumplimiento de la política de gestión integral a partir del uso adecuado de recursos; Así como dirigir coordinar y controlar la gestión todos los procesos de la FND.</t>
  </si>
  <si>
    <t>1. Ocultamiento de la información y gestión de la FND. 
2. Ausencia de visibilizarían de la FND.</t>
  </si>
  <si>
    <t>Escasa participación de la  ciudadanía en el ejercicio de  control social de la  Rendición de Cuentas.</t>
  </si>
  <si>
    <t>1. Pérdida de Confianza.
2. Violación de normas. 
3. Riesgo Reputacional.</t>
  </si>
  <si>
    <t>Improbable</t>
  </si>
  <si>
    <t>Fortalecer los ejercicios de rendición de cuentas.</t>
  </si>
  <si>
    <t>Realizar en el marco de las mesas (cumbres o asamblea) fortalecer la divulgación del ejercicio de control y rendición de cuentas.</t>
  </si>
  <si>
    <t>La Dirección Ejecutiva en su intención de dar cumplimiento a sus funciones, ha desarrollado una serie de sesiones, reuniones para reporte de resultados a los agremiados de la FND, a través de consejos directivos, asambleas, entre otras. La participación de estos eventos ha contado con mayorías de los agremiados y grupos de valor.</t>
  </si>
  <si>
    <t>La Dirección Ejecutiva en su intención de dar cumplimiento a sus funciones, ha desarrollado una serie de sesiones, reuniones para reporte de resultados a los agremiados de la FND, a través de consejos directivos, asambleas, entre otras. La participación de estos eventos ha contado con mayorías de los agremiados y grupos de valor.
Adicionalmente, atendiendo la recomendación de la Oficina de Control Interno para el primer cuatrimestre de 2023 y conforme a la modificación de la política de administración de riesgos aprobada el 31 de julio de 2023, se levantaron con la Oficina de Planeación los nuevos riesgos del proceso, los cuales cuentan con controles con actividades de revisión, validación, verificación, fortaleciendo y mitigando las causas identificadas.</t>
  </si>
  <si>
    <t>No se materializo riesgos de corrupción.
Actividad cumplida.</t>
  </si>
  <si>
    <t>Adicionalmente, atendiendo la recomendación de la Oficina de Control Interno para el primer cuatrimestre de 2023 y conforme a la modificación de la política de administración de riesgos aprobada el 31 de julio de 2023, se levantaron con la Oficina de Planeación los nuevos riesgos del proceso, los cuales cuentan con controles con actividades de revisión, validación, verificación, fortaleciendo y mitigando las causas identificadas</t>
  </si>
  <si>
    <t>CUADRO DE APROBACIONES DEL PROCESO POE</t>
  </si>
  <si>
    <r>
      <rPr>
        <b/>
        <sz val="8"/>
        <color rgb="FF000000"/>
        <rFont val="Calibri"/>
        <charset val="134"/>
      </rPr>
      <t xml:space="preserve">Elaboró:  </t>
    </r>
    <r>
      <rPr>
        <sz val="8"/>
        <color rgb="FF000000"/>
        <rFont val="Calibri"/>
        <charset val="134"/>
      </rPr>
      <t>Colaboradores Proceso POE
                   Asistente Administrativa de Dirección Ejecutiva</t>
    </r>
    <r>
      <rPr>
        <b/>
        <sz val="8"/>
        <color rgb="FF000000"/>
        <rFont val="Calibri"/>
        <charset val="134"/>
      </rPr>
      <t xml:space="preserve">
Fecha: </t>
    </r>
    <r>
      <rPr>
        <sz val="8"/>
        <color rgb="FF000000"/>
        <rFont val="Calibri"/>
        <charset val="134"/>
      </rPr>
      <t xml:space="preserve"> 04/05/2023</t>
    </r>
  </si>
  <si>
    <r>
      <rPr>
        <b/>
        <sz val="8"/>
        <color theme="1"/>
        <rFont val="Calibri"/>
        <charset val="134"/>
      </rPr>
      <t xml:space="preserve">Revisó: </t>
    </r>
    <r>
      <rPr>
        <sz val="8"/>
        <color theme="1"/>
        <rFont val="Calibri"/>
        <charset val="134"/>
      </rPr>
      <t xml:space="preserve"> Secretaria Privada de Dirección Ejecutiva
</t>
    </r>
    <r>
      <rPr>
        <b/>
        <sz val="8"/>
        <color theme="1"/>
        <rFont val="Calibri"/>
        <charset val="134"/>
      </rPr>
      <t xml:space="preserve">
Fecha: </t>
    </r>
    <r>
      <rPr>
        <sz val="8"/>
        <color theme="1"/>
        <rFont val="Calibri"/>
        <charset val="134"/>
      </rPr>
      <t xml:space="preserve">04/05//2023
</t>
    </r>
    <r>
      <rPr>
        <b/>
        <sz val="8"/>
        <color theme="1"/>
        <rFont val="Calibri"/>
        <charset val="134"/>
      </rPr>
      <t xml:space="preserve">Verificó: </t>
    </r>
    <r>
      <rPr>
        <sz val="8"/>
        <color theme="1"/>
        <rFont val="Calibri"/>
        <charset val="134"/>
      </rPr>
      <t xml:space="preserve">Responsable del SIG/ Oficina Asesora de Planeación y Desarrollo
Corporativo.
</t>
    </r>
    <r>
      <rPr>
        <b/>
        <sz val="8"/>
        <color theme="1"/>
        <rFont val="Calibri"/>
        <charset val="134"/>
      </rPr>
      <t xml:space="preserve">
Fecha: </t>
    </r>
    <r>
      <rPr>
        <sz val="8"/>
        <color theme="1"/>
        <rFont val="Calibri"/>
        <charset val="134"/>
      </rPr>
      <t>17/05/2023</t>
    </r>
  </si>
  <si>
    <r>
      <rPr>
        <b/>
        <sz val="8"/>
        <color theme="1"/>
        <rFont val="Calibri"/>
        <charset val="134"/>
      </rPr>
      <t>Aprobó:</t>
    </r>
    <r>
      <rPr>
        <sz val="8"/>
        <color theme="1"/>
        <rFont val="Calibri"/>
        <charset val="134"/>
      </rPr>
      <t xml:space="preserve">  Líder del proceso POE
Direcciòn Ejectuviva /Jefe Oficina Asesora de Planeaciòn y Desarrollo Corporativo.
</t>
    </r>
    <r>
      <rPr>
        <b/>
        <sz val="8"/>
        <color theme="1"/>
        <rFont val="Calibri"/>
        <charset val="134"/>
      </rPr>
      <t>Fecha</t>
    </r>
    <r>
      <rPr>
        <sz val="8"/>
        <color theme="1"/>
        <rFont val="Calibri"/>
        <charset val="134"/>
      </rPr>
      <t xml:space="preserve">: 05/05/2023
</t>
    </r>
  </si>
  <si>
    <t>1 Motivación económica
2 Amiguismo
3 Abuso de autoridad
4 Concentración de poder
5 Ausencia de apropiación de valores institucionales</t>
  </si>
  <si>
    <t>Manipulación o alteración de la información de la planeación institucional y seguimientos para favorecer o perjudicar a un área de la FND</t>
  </si>
  <si>
    <t>1 Pérdida de credibilidad e imagen institucional
2 Sanciones
3 Ineficiencia en la gestión institucional
4 Pérdidas económicas
5 Toma de decisiones basada en información errada</t>
  </si>
  <si>
    <t>1. Planeación estratégica aprobada por Consejo Directivo y Asamblea. 
2. Realizar los acompañamientos, asesorías y seguimientos a los planes con verificación de los registros que soportan el cumplimiento del plan operativo.
3. Seguimiento trimestral enviado a la Oficina de Control Interno para su revisión.
4. Publicación del seguimiento trimestral en la página web de la Federación.</t>
  </si>
  <si>
    <t xml:space="preserve">1.Acompañamiento permanente 
orientado a la estructuración y
reporte de la información
2 Realizar registros de cada actividad de acompañamiento y asesoría  a los procesos </t>
  </si>
  <si>
    <r>
      <rPr>
        <i/>
        <sz val="11"/>
        <color theme="1"/>
        <rFont val="Calibri"/>
        <charset val="134"/>
      </rPr>
      <t>Se ha liderado y apoyado a los procesos para la construcción y manejo de datos y proyección de planes, estas actividades se han realizado junto con la oficina de Control Interno, lo cual garantiza el manejo adecuado de esta información. Dentro de las asesorías y planes en que se ha apoyado a los procesos se encuentran:
1.</t>
    </r>
    <r>
      <rPr>
        <i/>
        <sz val="11"/>
        <color theme="1"/>
        <rFont val="Arial"/>
        <charset val="134"/>
      </rPr>
      <t xml:space="preserve">	</t>
    </r>
    <r>
      <rPr>
        <i/>
        <sz val="11"/>
        <color theme="1"/>
        <rFont val="Calibri"/>
        <charset val="134"/>
      </rPr>
      <t>Construcción y reportes Plan Operativo
2.</t>
    </r>
    <r>
      <rPr>
        <i/>
        <sz val="11"/>
        <color theme="1"/>
        <rFont val="Arial"/>
        <charset val="134"/>
      </rPr>
      <t xml:space="preserve">	</t>
    </r>
    <r>
      <rPr>
        <i/>
        <sz val="11"/>
        <color theme="1"/>
        <rFont val="Calibri"/>
        <charset val="134"/>
      </rPr>
      <t>Revisión y actualización de los mapas de riesgos en sus diferentes variables y el PPAC
3.</t>
    </r>
    <r>
      <rPr>
        <i/>
        <sz val="11"/>
        <color theme="1"/>
        <rFont val="Arial"/>
        <charset val="134"/>
      </rPr>
      <t xml:space="preserve">	</t>
    </r>
    <r>
      <rPr>
        <i/>
        <sz val="11"/>
        <color theme="1"/>
        <rFont val="Calibri"/>
        <charset val="134"/>
      </rPr>
      <t>Acompañamiento a revisión y actualización de información documentada asociada a la gestión de estos
4.</t>
    </r>
    <r>
      <rPr>
        <i/>
        <sz val="11"/>
        <color theme="1"/>
        <rFont val="Arial"/>
        <charset val="134"/>
      </rPr>
      <t xml:space="preserve">	</t>
    </r>
    <r>
      <rPr>
        <i/>
        <sz val="11"/>
        <color theme="1"/>
        <rFont val="Calibri"/>
        <charset val="134"/>
      </rPr>
      <t>Apoyo en el desarrollo de la Auditoría Externa de seguimiento número uno y en la definición de planes asociados a los hallazgos.
5.</t>
    </r>
    <r>
      <rPr>
        <i/>
        <sz val="11"/>
        <color theme="1"/>
        <rFont val="Arial"/>
        <charset val="134"/>
      </rPr>
      <t xml:space="preserve">	</t>
    </r>
    <r>
      <rPr>
        <i/>
        <sz val="11"/>
        <color theme="1"/>
        <rFont val="Calibri"/>
        <charset val="134"/>
      </rPr>
      <t xml:space="preserve">Apoyo en las actividades de implementación de los nuevos sistemas de gestión al SIG </t>
    </r>
  </si>
  <si>
    <t>1. Atendiendo las recomendaciones de Control Interno en su informe del primer cuatrimestre de 2023 sobre la gestión de riesgos, se solicitó y aprobó por el Comité Institucional de Gestión y Desempeño el 31 de julio de 2023 la nueva política de administración de riesgos. Adicionalmente se formuló una propuesta de manual para la administración de riesgos, en la cual se fortalecen los lineamientos para la formulación de controles. De acuerdo con lo anterior, se realizó la re formulación del presente riesgo y de sus controles, el cual será aplicado para el tercer cuatrimestre del 2023. 
2. La reformulación de los riesgos de cada proceso, a partir de la aprobación de la nueva política de riesgos, se ha realizado de forma conjunta en mesas de trabajo con el líder y equipo de cada proceso, garantizando que la formulación se realice de forma colegiada. Se ha avanzado en la re formulación de los riesgos del proceso de gestión estratégica de las comunicaciones, proyectos especiales (especificamente Fondo Cuenta); Planeación Estratégica Organizacional y GIO Oficina de Planeación.
3. Para la actualización del Plan Estratégico Organizacional se han realizado mesas de trabajo con cada líder y equipo de cada proceso, como resultado se han ajustado las matrices Pestel y factores internos.
4. Consolidación y reporte a la Oficina de Control Interno de ejecución de las actividades del Plan Operativo.
5.Se realizaron mesas de trabajo con cada proceso, con el fin de levantar un diagnóstico del estado de cumplimiento de las normas ISO 9001 e ISO45000.</t>
  </si>
  <si>
    <t>Actividades ejecutadas
No se materializaron riesgos de corrupción</t>
  </si>
  <si>
    <t>En el tercer cuatrimestre de 2024 se actualizó el plan estratégico institucional en cuanto a lo relacionado con las modificaciones generadas en la estructura organizacional por la nueva arquitectura. La nueva versión del plan estratégico 2021-2025 se encuentra publicada en la página web de la FND.
 En cuanto a la administración de riesgos durante el tercer cuatrimestre se divulgó a través del SIG la modificación de la política de administración del riesgo junto con el manual para la administración del riesgo. A su vez, se parametrizó el aplicativo SIA POAS en el módulo de riesgos para el reporte del seguimiento del III cuatrimestre de los riesgos de gestión.
 Por último, la Oficina de Planeación y Desarrollo Corporativo consolidó los reportes del plan operativo (III trimestre de 2023), riesgos de gestión, corrupción y soborno (II cuatrimestre de 2023) y planes de mejoramiento (III trimestre de 2023). Todos los seguimientos se encuetran publicados en la página web de la FND</t>
  </si>
  <si>
    <t>1. Falta de conocimiento del procedimiento. 
2. Inadecuada capacitación sobre el manejo de la información de la FND. 
3. Falta de seguimiento al Plan Estratégico y al Direccionamiento Estratégico de la FND.</t>
  </si>
  <si>
    <t>Acción u omisión en el monitoreo, seguimiento, control y evaluación de políticas públicas para direccionar la toma de decisiones en beneficio propio o a favor de terceros</t>
  </si>
  <si>
    <t>Evitar el uso indebido de la información de la gestión de los procesos de la FND</t>
  </si>
  <si>
    <t>Estructurar controles enfocados en la desviación o manipulación de la información de la FND</t>
  </si>
  <si>
    <t>Desde el proceso POE y con apoyo del proceso GIO (oficina de control interno) se mantiene en constante acompañamiento y realizando los seguimientos a la ejecución  de las actividades definidas y proyectadas por los procesos para aportar al cumplimiento de sus objetivos y al cumplimiento de la filosofía corporativa.</t>
  </si>
  <si>
    <t>1.-La Oficina de Control Interno recomienda para este control, incluir dentro de su propósito, actividades de revisión, validación, verificación, de tal forma que el control se fortalezca y mitigue en mayor medida las causas identificadas
2. "Estructurar controles enfocados en la desviación o manipulación de la información de la FND" esto no es un control es algo que va a hacer el proceso, revisar los controles</t>
  </si>
  <si>
    <t>1. Atendiendo las recomendaciones de Control Interno en su informe del primer cuatrimestre de 2023 sobre la gestión de riesgos, se solicitó y aprobó por el Comité Institucional de Gestión y Desempeño el 31 de julio de 2023 la nueva política de administración de riesgos. Adicionalmente se formuló una propuesta de manual para la administración de riesgos, en la cual se fortalecen los lineamientos para la formulación de controles. De acuerdo con lo anterior, se realizó la re formulación del presente riesgo y de sus controles, el cual será aplicado para el tercer cuatrimestre del 2023. 
2. La reformulación de los riesgos de cada proceso, a partir de la aprobación de la nueva política de riesgos, se ha realizado de forma conjunta en mesas de trabajo con el líder y equipo de cada proceso, garantizando que la formulación se realice de forma colegiada. Se ha avanzado en la re formulación de los riesgos del proceso de gestión estratégica de las comunicaciones, proyectos especiales (especificamente Fondo Cuenta); Planeación Estratégica Organizacional y GIO Oficina de Planeación.</t>
  </si>
  <si>
    <t>En cuanto a la administración de riesgos durante el tercer cuatrimestre se divulgó a través del SIG la modificación de la política de administración del riesgo junto con el manual para la administración del riesgo.Se culminó el levantamiento de los nuevos riesgos de gestión para cada proceso, donde se fortalecen los controles de cada proceso de cara a los nuevos riesgos. Estos controles cuentan con una estructura estandarizada a partir de lo dispuesto en el manual de administración de riesgos.
 Se inició también la gestión para el levantamiento de los nuevos riesgos de soborno y corrupción a partir de la actualización de la política y el manual.
  A su vez, se parametrizó el aplicativo SIA POAS en el módulo de riesgos para el reporte del seguimiento del III cuatrimestre de los riesgos de gestión.</t>
  </si>
  <si>
    <t>Ocultar o manipular información relacionada con la planeación, la inversión, sus resultados y metas alcanzadas en beneficio propio o a favor de terceros</t>
  </si>
  <si>
    <t>x</t>
  </si>
  <si>
    <t>Con el fin de garantizar la veracidad de la información reportada en cumplimiento de la proyección estratégica, se reciben los reportes por parte del jefe de planeación, la analista de la oficina y un colaborador, lo cual no permite que la información sufra modificación alguna; adicionalmente la oficina de control interno apoya y ayuda a validar la conformidad de las información que se reporta, consolida y publica en la FND como gestión de sus procesos.</t>
  </si>
  <si>
    <t>En el II Cuatrimestre de la vigencia 2023 no se realizaron auditorias; sin embargo, se realizaron mesas de trabajo con cada proceso, con el fin de levantar un diagnóstico del estado de cumplimiento de las normas ISO 9001 e ISO45000.</t>
  </si>
  <si>
    <t>En el tercer cuatrimestre de 2024 se realizó el segundo ciclo de auditorías internas y la auditoría de recertificación de las normas ISO 9001 e ISO 45001.</t>
  </si>
  <si>
    <t>CUADRO DE APROBACIONES DEL PROCESO GIO-OAP</t>
  </si>
  <si>
    <r>
      <rPr>
        <b/>
        <i/>
        <sz val="8"/>
        <color rgb="FF000000"/>
        <rFont val="Calibri"/>
        <charset val="134"/>
      </rPr>
      <t xml:space="preserve">Elaboró:  Colaboradores Proceso GIO
</t>
    </r>
    <r>
      <rPr>
        <i/>
        <sz val="8"/>
        <color rgb="FF000000"/>
        <rFont val="Calibri"/>
        <charset val="134"/>
      </rPr>
      <t xml:space="preserve">Oficina Asesora de Planeación y Desarrollo Corporativo
</t>
    </r>
    <r>
      <rPr>
        <b/>
        <i/>
        <sz val="8"/>
        <color rgb="FF000000"/>
        <rFont val="Calibri"/>
        <charset val="134"/>
      </rPr>
      <t xml:space="preserve">Fecha: </t>
    </r>
    <r>
      <rPr>
        <i/>
        <sz val="8"/>
        <color rgb="FF000000"/>
        <rFont val="Calibri"/>
        <charset val="134"/>
      </rPr>
      <t>04/05/2023</t>
    </r>
  </si>
  <si>
    <r>
      <rPr>
        <b/>
        <i/>
        <sz val="8"/>
        <color rgb="FF000000"/>
        <rFont val="Calibri"/>
        <charset val="134"/>
      </rPr>
      <t xml:space="preserve">Revisó: </t>
    </r>
    <r>
      <rPr>
        <i/>
        <sz val="8"/>
        <color rgb="FF000000"/>
        <rFont val="Calibri"/>
        <charset val="134"/>
      </rPr>
      <t xml:space="preserve"> Jefe de Planeación y Desarrollo Corporativo
</t>
    </r>
    <r>
      <rPr>
        <b/>
        <i/>
        <sz val="8"/>
        <color rgb="FF000000"/>
        <rFont val="Calibri"/>
        <charset val="134"/>
      </rPr>
      <t xml:space="preserve">
Fecha: </t>
    </r>
    <r>
      <rPr>
        <i/>
        <sz val="8"/>
        <color rgb="FF000000"/>
        <rFont val="Calibri"/>
        <charset val="134"/>
      </rPr>
      <t xml:space="preserve">04/05/2023
</t>
    </r>
    <r>
      <rPr>
        <b/>
        <i/>
        <sz val="8"/>
        <color rgb="FF000000"/>
        <rFont val="Calibri"/>
        <charset val="134"/>
      </rPr>
      <t xml:space="preserve">Verificó: </t>
    </r>
    <r>
      <rPr>
        <i/>
        <sz val="8"/>
        <color rgb="FF000000"/>
        <rFont val="Calibri"/>
        <charset val="134"/>
      </rPr>
      <t xml:space="preserve">Responsable del SIG/ Oficina Asesora de Planeación y Desarrollo
Corporativo.
</t>
    </r>
    <r>
      <rPr>
        <b/>
        <i/>
        <sz val="8"/>
        <color rgb="FF000000"/>
        <rFont val="Calibri"/>
        <charset val="134"/>
      </rPr>
      <t xml:space="preserve">
Fecha: </t>
    </r>
    <r>
      <rPr>
        <i/>
        <sz val="8"/>
        <color rgb="FF000000"/>
        <rFont val="Calibri"/>
        <charset val="134"/>
      </rPr>
      <t>17/05/2023</t>
    </r>
  </si>
  <si>
    <r>
      <rPr>
        <b/>
        <i/>
        <sz val="8"/>
        <color rgb="FF000000"/>
        <rFont val="Calibri"/>
        <charset val="134"/>
      </rPr>
      <t>Aprobó:</t>
    </r>
    <r>
      <rPr>
        <i/>
        <sz val="8"/>
        <color rgb="FF000000"/>
        <rFont val="Calibri"/>
        <charset val="134"/>
      </rPr>
      <t xml:space="preserve">  Líder del proceso GIO
Jefe Oficina Asesora de Planeaciòn y Desarrollo Corporativo.
</t>
    </r>
    <r>
      <rPr>
        <b/>
        <i/>
        <sz val="8"/>
        <color rgb="FF000000"/>
        <rFont val="Calibri"/>
        <charset val="134"/>
      </rPr>
      <t>Fecha</t>
    </r>
    <r>
      <rPr>
        <i/>
        <sz val="8"/>
        <color rgb="FF000000"/>
        <rFont val="Calibri"/>
        <charset val="134"/>
      </rPr>
      <t xml:space="preserve">: 04/05/2023
</t>
    </r>
  </si>
  <si>
    <t xml:space="preserve">3. Establecer, implementar y mantener el Sistema Integrado de Gestión de la FND, mediante la preparación y control de informacion documentada y registros, la gestión y la administración de riesgos, la gestión de auditoria, la gestión de la mejora continua y la gestión del cambio, que permitan el logro de los objetivos institucionales en términos de eficiencia, eficacia y efectividad. </t>
  </si>
  <si>
    <t xml:space="preserve">1. Limitacion de la informacion, 
2. inadecuada redaccion de los informes, </t>
  </si>
  <si>
    <t>Incorrecta evaluacion de la efectividad de los controles de la OCI</t>
  </si>
  <si>
    <t xml:space="preserve">1.hallazgos negativo por parte de los entes de control (revisoria fiscal),
2. No se general alertas tempranas para la toma de desciciones de la alta direccion </t>
  </si>
  <si>
    <t xml:space="preserve">1. Realizar auditorias a los procesos descritos en el cronograma de auditorias 
2. Informe  de seguimiento
</t>
  </si>
  <si>
    <t>1. Seguimiento aleatorio a los diferentes proceos
2. revisión de manuales de procesos y procedimientos
3.  Tips  de Autocontrol</t>
  </si>
  <si>
    <t xml:space="preserve">Se realizaron los informes de seguimiento del primer trimestre  al Plan Operativo Anual  y Planes de Mejoramiento , se realizaron los arqueos mensuales a la caja menor, dando cumplimiento al cronograma de auditorias y actividades de la oficina, </t>
  </si>
  <si>
    <r>
      <rPr>
        <b/>
        <i/>
        <sz val="11"/>
        <color theme="1"/>
        <rFont val="Calibri"/>
        <charset val="134"/>
      </rPr>
      <t>Se realizaron los sigueintes informes de seguimiento:</t>
    </r>
    <r>
      <rPr>
        <i/>
        <sz val="11"/>
        <color theme="1"/>
        <rFont val="Calibri"/>
        <charset val="134"/>
      </rPr>
      <t xml:space="preserve">
1. Plan Operatico II Trimestre
2. Planes de Mejoramiento II Trimestre
3. Mapa Riesgos de Gestion, Corrupcion, Soborno y Seguridad Digital I Cuatrimestre
4. PQRSDF I Cuatrimestre 
5. MIPG
6. SG-SST
7. Caja Menor I Cuatrimestre
Realizacion de la campaña de autocontrol con Tips informativos </t>
    </r>
  </si>
  <si>
    <r>
      <rPr>
        <b/>
        <i/>
        <sz val="11"/>
        <color theme="1"/>
        <rFont val="Calibri"/>
        <charset val="134"/>
      </rPr>
      <t>Se realizaron los sigueintes informes de seguimiento:</t>
    </r>
    <r>
      <rPr>
        <i/>
        <sz val="11"/>
        <color theme="1"/>
        <rFont val="Calibri"/>
        <charset val="134"/>
      </rPr>
      <t xml:space="preserve">
 1. Plan Operatico IV Trimestre
 2. Planes de Mejoramiento IV Trimestre
 3. Mapa Riesgos de Gestion, Corrupcion, Soborno y Seguridad Digital II Cuatrimestre
 4. PQRSDF III Cuatrimestre 
 5. MIPG
 6. SG-SST
 7. Caja Menor II Cuatrimestre
 Realizacion de la campaña de autocontrol con Tips informativos</t>
    </r>
  </si>
  <si>
    <t>1. Falta de oportunidad en las actividades de seguimiento de los procesos y procedimientos. 
2. No generar alertas tempranas en aquellas situaciones que requieren mejoras.
3. Desconocimiento de los procesos y procedimientos de la FND. 
4. Ausencia de informes de seguimiento.</t>
  </si>
  <si>
    <t>Manipular u omitir información para direccionar la toma de decisiones en beneficio propio y/o de terceros</t>
  </si>
  <si>
    <t>1.  Pérdida de Confianza. 
2. Violación de normas. 
3. Riesgo Reputacional.</t>
  </si>
  <si>
    <t>1.Informes de Seguimiento 
2. Auditorias a los procesos</t>
  </si>
  <si>
    <t>1.Auditorías períodicas por parte de la Oficina de Control Interno conforme a su Plan de Auditorías para la verificación de controles y seguimiento a los procesos y procedimientos de la FND.</t>
  </si>
  <si>
    <t xml:space="preserve">Se ralizaron los informes de seguimiento al plan operativo y a los planes de mejormiento </t>
  </si>
  <si>
    <r>
      <rPr>
        <i/>
        <sz val="11"/>
        <color theme="1"/>
        <rFont val="Calibri"/>
        <charset val="134"/>
      </rPr>
      <t xml:space="preserve">
</t>
    </r>
    <r>
      <rPr>
        <b/>
        <i/>
        <sz val="11"/>
        <color theme="1"/>
        <rFont val="Calibri"/>
        <charset val="134"/>
      </rPr>
      <t>Se realizaron las siguientes auditorias:</t>
    </r>
    <r>
      <rPr>
        <i/>
        <sz val="11"/>
        <color theme="1"/>
        <rFont val="Calibri"/>
        <charset val="134"/>
      </rPr>
      <t xml:space="preserve">
1. Auditoria Convenio Philip Morris 
2. Auditoria Area de Tesoreria 
</t>
    </r>
    <r>
      <rPr>
        <b/>
        <i/>
        <sz val="11"/>
        <color theme="1"/>
        <rFont val="Calibri"/>
        <charset val="134"/>
      </rPr>
      <t xml:space="preserve">Auditorias en proceso:
</t>
    </r>
    <r>
      <rPr>
        <i/>
        <sz val="11"/>
        <color theme="1"/>
        <rFont val="Calibri"/>
        <charset val="134"/>
      </rPr>
      <t xml:space="preserve">
1. Auditoria Area Presupuesto
2. Auditoria Coordinacion de Recursos Fisicos 
</t>
    </r>
  </si>
  <si>
    <r>
      <rPr>
        <b/>
        <i/>
        <sz val="11"/>
        <color theme="1"/>
        <rFont val="Calibri"/>
        <charset val="134"/>
      </rPr>
      <t>Se realizaron las siguientes auditorias:</t>
    </r>
    <r>
      <rPr>
        <i/>
        <sz val="11"/>
        <color theme="1"/>
        <rFont val="Calibri"/>
        <charset val="134"/>
      </rPr>
      <t xml:space="preserve">
 1. Auditoria Jefatura Contratacion 
 2. Auditoria Coordianacion Recursos Fisicos</t>
    </r>
  </si>
  <si>
    <t>R/. Dar continuidad  a la revisión, validación. verificación de las actividades para fortalecer los controles y/o implementar nuevos; para evitar la materialización de riesgos.</t>
  </si>
  <si>
    <t xml:space="preserve">3. Establecer, implementar y mantener el Sistema Integrado de Gestión de la FND, mediante la preparación y control de información documentada y registros, la gestión y la administración de riesgos, la gestión de auditoria, la gestión de la mejora continua y la gestión del cambio, que permitan el logro de los objetivos institucionales en términos de eficiencia, eficacia y efectividad. </t>
  </si>
  <si>
    <t>Coacción 
Presión Política 
Falta de ética de los funcionarios 
Interés de favorecer a un particular o de obtener dádivas 
Falta de Controles</t>
  </si>
  <si>
    <t>Omitir el reporte de los hallazgos encontrados en las auditorias de control interno para beneficio propio o de un tercero.</t>
  </si>
  <si>
    <t xml:space="preserve">No se cumple con el objetivo de la auditoria No se aplican acciones de mejora al proceso
</t>
  </si>
  <si>
    <t xml:space="preserve">Revisión por parte de la OCI de los procedentes, manuales,caracterizaicion 
Revisión y seguimiento de controles financieros al proceso GAF frente a los posibles  riesgos de soborno 
Realización de Auditorias </t>
  </si>
  <si>
    <t xml:space="preserve">1.Revisión a los documentos del SiGdel proceso  
2.Revisión y seguimiento de controles financieros al proceso GAF frente a los posibles  riesgos de soborno 
3.Realización de Auditorias Internas de Gestión 
</t>
  </si>
  <si>
    <t xml:space="preserve">La oficina de control interno realiza evaluación a la implementación de controles efectivos y análisis a los procesos expuestos  a la corrupcion y soborno aun nivel de riesgo mayor.
Se realiza la revision de los documentos del SIG al proceso GIO
</t>
  </si>
  <si>
    <t xml:space="preserve">1. Revision y ajuste del procedimiento de control interno GIO-PD-06
2. Revision y ajuste de los fortamos de cpntrol interno GIO-PD-06-FT-01,  GIO-PD-06-FT-02,  GIO-PD-06-FT-03,  GIO-PD-06-FT-4,  GIO-PD-06-FT-05. 
3. Auditoria Convenio Philip Morris 
4.  Auditoria Area de Tesoreria 
5. Realizacion mensual de arqueos a la caja menor de la FND. 
6. Revision y analisis de las matrices de riesgos del proceso GAF
</t>
  </si>
  <si>
    <t>1. Revision y ajuste del procedimiento de control interno GIO-PD-06
 2. Revision y ajuste de los fortamos de cpntrol interno GIO-PD-06-FT-01, GIO-PD-06-FT-02, GIO-PD-06-FT-03, GIO-PD-06-FT-4, GIO-PD-06-FT-05. 
 3. AAuditoria Coordianacion Recursos Fisicos 
 4. Auditoria Jefatura Contratacion 
 5. Realizacion mensual de arqueos a la caja menor de la FND. 
 6. Revision y analisis de las matrices de riesgos del proceso GAF</t>
  </si>
  <si>
    <r>
      <rPr>
        <b/>
        <i/>
        <sz val="8"/>
        <color rgb="FF000000"/>
        <rFont val="Calibri"/>
        <charset val="134"/>
      </rPr>
      <t xml:space="preserve">Elaboró:  Colaboradores Proceso GIO
</t>
    </r>
    <r>
      <rPr>
        <i/>
        <sz val="8"/>
        <color rgb="FF000000"/>
        <rFont val="Calibri"/>
        <charset val="134"/>
      </rPr>
      <t xml:space="preserve">Oficina Control Interno
</t>
    </r>
    <r>
      <rPr>
        <b/>
        <i/>
        <sz val="8"/>
        <color rgb="FF000000"/>
        <rFont val="Calibri"/>
        <charset val="134"/>
      </rPr>
      <t xml:space="preserve">Fecha: </t>
    </r>
    <r>
      <rPr>
        <i/>
        <sz val="8"/>
        <color rgb="FF000000"/>
        <rFont val="Calibri"/>
        <charset val="134"/>
      </rPr>
      <t>04/05/2023</t>
    </r>
  </si>
  <si>
    <r>
      <rPr>
        <b/>
        <i/>
        <sz val="8"/>
        <color rgb="FF000000"/>
        <rFont val="Calibri"/>
        <charset val="134"/>
      </rPr>
      <t xml:space="preserve">Revisó: </t>
    </r>
    <r>
      <rPr>
        <i/>
        <sz val="8"/>
        <color rgb="FF000000"/>
        <rFont val="Calibri"/>
        <charset val="134"/>
      </rPr>
      <t xml:space="preserve"> Jefe Oficina Control Interno 
</t>
    </r>
    <r>
      <rPr>
        <b/>
        <i/>
        <sz val="8"/>
        <color rgb="FF000000"/>
        <rFont val="Calibri"/>
        <charset val="134"/>
      </rPr>
      <t xml:space="preserve">
Fecha: </t>
    </r>
    <r>
      <rPr>
        <i/>
        <sz val="8"/>
        <color rgb="FF000000"/>
        <rFont val="Calibri"/>
        <charset val="134"/>
      </rPr>
      <t xml:space="preserve">04/05/2023
</t>
    </r>
    <r>
      <rPr>
        <b/>
        <i/>
        <sz val="8"/>
        <color rgb="FF000000"/>
        <rFont val="Calibri"/>
        <charset val="134"/>
      </rPr>
      <t xml:space="preserve">Verificó: </t>
    </r>
    <r>
      <rPr>
        <i/>
        <sz val="8"/>
        <color rgb="FF000000"/>
        <rFont val="Calibri"/>
        <charset val="134"/>
      </rPr>
      <t>Responsable del SIG/Oficina de Planeación y Desarrollo Corporativo.</t>
    </r>
    <r>
      <rPr>
        <b/>
        <i/>
        <sz val="8"/>
        <color rgb="FF000000"/>
        <rFont val="Calibri"/>
        <charset val="134"/>
      </rPr>
      <t xml:space="preserve">
Fecha:</t>
    </r>
    <r>
      <rPr>
        <i/>
        <sz val="8"/>
        <color rgb="FF000000"/>
        <rFont val="Calibri"/>
        <charset val="134"/>
      </rPr>
      <t xml:space="preserve"> 17/05/2023</t>
    </r>
  </si>
  <si>
    <r>
      <rPr>
        <b/>
        <i/>
        <sz val="8"/>
        <color rgb="FF000000"/>
        <rFont val="Calibri"/>
        <charset val="134"/>
      </rPr>
      <t>Aprobó:</t>
    </r>
    <r>
      <rPr>
        <i/>
        <sz val="8"/>
        <color rgb="FF000000"/>
        <rFont val="Calibri"/>
        <charset val="134"/>
      </rPr>
      <t xml:space="preserve">  Líder del proceso GIO
Jefe Oficina Control Interno 
</t>
    </r>
    <r>
      <rPr>
        <b/>
        <i/>
        <sz val="8"/>
        <color rgb="FF000000"/>
        <rFont val="Calibri"/>
        <charset val="134"/>
      </rPr>
      <t>Fecha</t>
    </r>
    <r>
      <rPr>
        <i/>
        <sz val="8"/>
        <color rgb="FF000000"/>
        <rFont val="Calibri"/>
        <charset val="134"/>
      </rPr>
      <t xml:space="preserve">: 04/05/2023
</t>
    </r>
  </si>
  <si>
    <t xml:space="preserve"> </t>
  </si>
  <si>
    <t>2. Fortalecer y consolidar la imagen de la Federación Nacional de Departamentos, por medio de la visibilización de las acciones que adelanta la organización en favor del desarrollo de las regiones, tanto para audiencias internas como externas.</t>
  </si>
  <si>
    <t xml:space="preserve">1. Conflicto de interés 
2. Vulneración de las leyes jurídicas.        </t>
  </si>
  <si>
    <t>Desviación de poder</t>
  </si>
  <si>
    <t xml:space="preserve">1. Investigación y/o sanciones de carácter disciplinario y fiscal por parte de los entes de control.     
2. Afectación a la imagen y reputación de la FND y sus colaboradores. </t>
  </si>
  <si>
    <t>Seguimiento, implementación y control permanente al formato de declaración de no inhabilidad e incompatibilidad.</t>
  </si>
  <si>
    <t xml:space="preserve"> JEFE OFICINA DE COMUNICACIONES</t>
  </si>
  <si>
    <t>DIRECCIÓN EJECUTIVA</t>
  </si>
  <si>
    <t xml:space="preserve">Se revisaron y se actualizarón y documentos exigidos en el  GJA-PD-01-FT-05 - Formato Lista de chequeo s para contratar con la FND, en especial, exigir a los contratistas la firma de los documentos GTE-PD-05-FT-01 - AUTORIZACIÓN PARA EL TRATAMIENTO DE DATOS PERSONALES y el Modelo Declaracion Inhabilidades y Conflicto de Interes. </t>
  </si>
  <si>
    <t>El colaborador se encarga de revisar los documentos exigidos en el  GJA-PD-01-FT-05 - Formato Lista de chequeos para contratar con la FND, en especial y de acuerdo al procedimiento se le dice a los contratistas la firma de los documentos GTE-PD-05-FT-01 - AUTORIZACIÓN PARA EL TRATAMIENTO DE DATOS PERSONALES y el Modelo Declaracion Inhabilidades y Conflicto de Interes para un mejor control y la Jefe de Comunicaciones valida toda la información.</t>
  </si>
  <si>
    <t xml:space="preserve">
R/ el proceso debe tener en cuenta los formatos del SIG que se encuentran actualizados a la fecha del seguimiento, ya que el proceso de contratación esta en cabeza de  GAF_JC
GTE: es un proceso que se suprimio por la lnueva arquitectura empresarial y quedo este en cabeza de GAF-JA-CT.
No se materializaron riesgos de corrupción.</t>
  </si>
  <si>
    <t>Se revisaron y se actualizarón y documentos exigidos en el GJA-PD-01-FT-05 - Formato Lista de chequeo para contratar con la FND, en especial y con rigurosidad exigiendo a los contratistas la firma de los documentos GTE-PD-05-FT-01 - AUTORIZACIÓN PARA EL TRATAMIENTO DE DATOS PERSONALES y el Modelo Declaracion Inhabilidades y Conflicto de Interes.</t>
  </si>
  <si>
    <t>1. Desconocimiento de normas y procedimientos para el  manejo de la información.
2. Inadecuado seguimiento al protocolo de información.</t>
  </si>
  <si>
    <t>Acción u omisión en el proceso para tratamiento de la información incumpliendo el marco normativo.</t>
  </si>
  <si>
    <t>1. Violación de normas. 
2. Riesgo Reputacional. 
3. Posible acciones legales contra la entidad   
4. Posibles hallazgos.</t>
  </si>
  <si>
    <t>Establecer formatos de descargo de responsabillidad y/o autorización de tratamiento de datos de información.</t>
  </si>
  <si>
    <t xml:space="preserve">Para cualquier tarea de comunicacion de la FND se sigue estableciendo los formato de RELEASE ADULTOS y de RELEASE MENORES DE EDAD donde deben firnar dichos formatos el consentimiento informado de imagen y/o datos. Estos formatos son almacenados en el sistema de archivos de la Oficina Comunicaciones. </t>
  </si>
  <si>
    <t>Para una tarea que se de cumplimiento de alguna autorización expresa el colaborador dispone de los formatos RELEASE ADULTOS y de RELEASE MENORES DE EDAD donde deben firnar dichos formatos el consentimiento informado de imagen y/o datos. Estos formatos son almacenados en el sistema de archivos de la Oficina Comunicaciones y se verifican y se valida por la Jefe de Comunicaciones.</t>
  </si>
  <si>
    <t>R/ revisar los controles  en lo referente al riesgo residual.</t>
  </si>
  <si>
    <t>Ante cualquier situación o actividad de registro y/o producción audiovisual, desde la GEC se exige el diligenciamiento de los formatos de RELEASE ADULTOS y de RELEASE MENORES DE EDAD, los cuales dan consentimiento informado del registro, uso y distribución de las imagen y/o datos. Estos formatos son almacenados en el sistema de archivos de la Oficina Comunicaciones.</t>
  </si>
  <si>
    <t xml:space="preserve">1. Desconocimiento del Instructivo para la conformación, organización y control documental de los expedientes contractuales - GAF-IN-01 </t>
  </si>
  <si>
    <t>Celebración de contratos sin el lleno de requisitos.</t>
  </si>
  <si>
    <t xml:space="preserve">Socialización y entrenamiento a las áreas encargadas de producir documentos precontractuales.
Seguimiento al proceso de contratación.
</t>
  </si>
  <si>
    <t xml:space="preserve">1. Seguimiento aleatorio a los diferentes proceos
2. Revisión de manuales de procesos y procedimientos
</t>
  </si>
  <si>
    <t>Para cualquier contratacion de la Oficina de comunicaciones y se revisan de forma primordial los formatos GJA-PD-01-FT-05 y GJA-PD-01-FT-06 junto con la lista de Chequeos y la documentacion aportada para cada contrato que emite la Oficina de Comunicaciones que cumplan con los requerimientos exigidos para el cargo.</t>
  </si>
  <si>
    <t>el colaborador encargado de tramitar la contratacionle entrega y revisa los formatos GJA-PD-01-FT-05 y GJA-PD-01-FT-06 junto con la lista de Chequeos y la documentacion aportada para cada contrato que emite la Oficina de Comunicaciones que cumplan con los requerimientos exigidos para el cargo donde se realiza la validacion y la aceptacion para pasarlos a la Oficina de Contratación.</t>
  </si>
  <si>
    <t>R/ el proceso debe tener en cuenta los formatos del SIG que se encuentran actualizados a la fecha del seguimiento, ya que el proceso de contratación esta en cabeza de  GAF_JC
GTE: es un proceso que se suprimio por la lnueva arquitectura empresarial y quedo este en cabeza de GAF-JA-CT.
No se materializaron riesgos de corrupción.</t>
  </si>
  <si>
    <t>Para cualquier contratación de la Oficina de Comunicaciones se revisan de forma primordial los formatos GJA-PD-01-FT-05 y GJA-PD-01-FT-06 junto con la lista de Chequeos y toda la documentación aportada por cada contratista, garantizando que se cumpla con los requerimientos exigidos para el servicio y/o labor contratada.</t>
  </si>
  <si>
    <t xml:space="preserve">1. Desconocimiento deL Instructivo para la conformación, organización y control documental de los expedientes contractuales - GAF-IN-01 </t>
  </si>
  <si>
    <t xml:space="preserve">Incumplir con los deberes y obligaciones establecidas en el manual de contratación y en las normas vigentes en la materia, para favorecer los intereses propios o del contratista </t>
  </si>
  <si>
    <t>3 El evento puede ocurrir en algún momento. IMPROBABLE</t>
  </si>
  <si>
    <t>Asignar a colaboradores del área la tarea de revisar y validar los documentos precontractuales y de elaborar las minutas de contrato conforme al procedimiento de contratación y con base en el manual de contratos de la entidad.</t>
  </si>
  <si>
    <t xml:space="preserve">1.  Seguimiento de las actividades realizadas por el colaborador de la FND
2. Exigir el informe de actividades realizadas durante la ejecucion del contrato que concuerden con las actividades expresas en el contrato </t>
  </si>
  <si>
    <t>Se le hace el seguimiento de las actividades descrito dado en el informe de ejecucion  que realizan cada mes por el colaborador donde la Jefe de Comunicaciones revisa si dicho informe cumple  con lo estipulado en el contrato.</t>
  </si>
  <si>
    <t>El auliar administrativo recibe el informe de ejecucion por parte del contratista y este se le hace la verificacion y eklSe le hace el seguimiento de las actividades descrito en el contrato que realizan cada mes y este lo valida la Jefe de Comunicaciones..</t>
  </si>
  <si>
    <t>R/ Dar aplicabilidad al manual d e supervisión Resolución 19/20220 en el caítulo V paragrafo: primero:  NTO: DESIGNACIÓN DEL SUPERVISOR. La persona que ejercerá la supervisión será definida
en el contrato y/o convenio y recaerá, en principio, sobre el director o jefe de la dependencia que haya
solicitado la contratación y manifestado la necesidad y oportunidad del objeto a contratar. En todo caso, el Supervisor debe estar desempeñando labores o funciones en el área en la que se originó la  contratación.
PARÁGRAFO PRIMERO: Las funciones del Supervisor son indelegables. En todo caso, el Supervisor designado podrá encomendar tareas propias de su función de supervisión a un trabajador o contratista de su dependencia que le sirva de apoyo en la realización de tales funciones, sin que ello releve al
Supervisor de las responsabilidades correspondientes o derivadas de dicha calidad. Si se tratare de un contratista de la dependencia, este deberá tener dentro de sus obligaciones el ejercicio del apoyo a la supervisión. El supervisor debe contar con las calidades profesionales o de experiencia afines a  la naturaleza del contrato</t>
  </si>
  <si>
    <t>Se le hace el seguimiento de las actividades descrito dado en el informe de ejecucion que realizan cada mes por el colaborador donde la Jefe de Comunicaciones revisa si dicho informe cumple con lo estipulado en el contrato.</t>
  </si>
  <si>
    <t>1. Desconocimiento del manual de funciones de los cargos que desempeñan  dentro de las actividades de la FND                                    2, No tener en cuenta la experiencia exigida en le cargo a desempeñar      3,Desconocimiento del  artículo 8° del Decreto 2170 de 2002 que define los estudios previos como aquellos encaminados a establecer la conveniencia y oportunidad de la contratación, determinar las especificaciones técnicas y el valor del bien o servicio, y analizar los riesgos en los que incurrirá la entidad al contratar</t>
  </si>
  <si>
    <t>Elaborar estudios previos de conveniencia y oportunidad, y los documentos precontractuales en general, para favorecer una selección subjetiva de un contratista o proveedor</t>
  </si>
  <si>
    <t>4 El evento puede ocurrir en algún momento. IMPROBABLE</t>
  </si>
  <si>
    <t>Asignar a colaboradores del área la tarea hacer seguimiento al procedimiento de contratación y de hacer la revisión y validación final de las minutas de contratos y sus soportes.</t>
  </si>
  <si>
    <t>1. Realizar los estudios previos de conveniencia y de oportunidad para los cargos que se deean proveer segun las actividades que puede generar la Oficina de Comunicaciones                                            2.Examinar la documentacion aportada por el colaborador para realizar el seguimiento respectivo.</t>
  </si>
  <si>
    <t xml:space="preserve">La Jefe de Comunicaciones en su Plan de Actividades anual  previa autorización del Director General se realiza los estudios previos de conveniencia y de oportunidad donde se estudia, revisa y se analiza los cargos a desempeñar el personal que  se necesita para cumplir con los objetivos de la Oficina de Comunicaciones. Todo contrato que se realiza la Oficina de Comunicaciones ya sea de persona natural o juridica y dependiendo de las actividades y funciones, </t>
  </si>
  <si>
    <t xml:space="preserve">Actividad  cumplida.
</t>
  </si>
  <si>
    <t>Bajo instruccion de la Jefe de la Oficina de Comunicaciones en su Plan de Actividades anual, y previa autorización del Director General, se realizan los estudios previos de conveniencia y de oportunidad donde se estudian, revisan y analizan, con base en las labores a desempeñar, las capacidades, conocimiento y experiencia que por el personal a contratar debe poseer para cumplir con los objetivos de la Oficina de Comunicaciones. Lo anterior aplica de igual manera para la contratación de persona natural o juridica e indiferente dependiendo de las actividades y funciones a desempeñar.</t>
  </si>
  <si>
    <t>CUADRO DE APROBACIONES DEL PROCESO GEC</t>
  </si>
  <si>
    <r>
      <rPr>
        <b/>
        <sz val="8"/>
        <color rgb="FF000000"/>
        <rFont val="Calibri"/>
        <charset val="134"/>
      </rPr>
      <t xml:space="preserve">Elaboró:  </t>
    </r>
    <r>
      <rPr>
        <sz val="8"/>
        <color rgb="FF000000"/>
        <rFont val="Calibri"/>
        <charset val="134"/>
      </rPr>
      <t xml:space="preserve">Colaboradores proceso GEC 
</t>
    </r>
    <r>
      <rPr>
        <b/>
        <sz val="8"/>
        <color rgb="FF000000"/>
        <rFont val="Calibri"/>
        <charset val="134"/>
      </rPr>
      <t xml:space="preserve">Fecha: </t>
    </r>
    <r>
      <rPr>
        <sz val="8"/>
        <color rgb="FF000000"/>
        <rFont val="Calibri"/>
        <charset val="134"/>
      </rPr>
      <t xml:space="preserve"> 02/05/2023</t>
    </r>
  </si>
  <si>
    <r>
      <rPr>
        <b/>
        <sz val="8"/>
        <color rgb="FF000000"/>
        <rFont val="Calibri"/>
        <charset val="134"/>
      </rPr>
      <t>Revisó:</t>
    </r>
    <r>
      <rPr>
        <sz val="8"/>
        <color rgb="FF000000"/>
        <rFont val="Calibri"/>
        <charset val="134"/>
      </rPr>
      <t xml:space="preserve">Jefe de Comunicaciones
</t>
    </r>
    <r>
      <rPr>
        <b/>
        <sz val="8"/>
        <color rgb="FF000000"/>
        <rFont val="Calibri"/>
        <charset val="134"/>
      </rPr>
      <t xml:space="preserve">
Fecha: </t>
    </r>
    <r>
      <rPr>
        <sz val="8"/>
        <color rgb="FF000000"/>
        <rFont val="Calibri"/>
        <charset val="134"/>
      </rPr>
      <t xml:space="preserve">02/05/2023
</t>
    </r>
    <r>
      <rPr>
        <b/>
        <sz val="8"/>
        <color rgb="FF000000"/>
        <rFont val="Calibri"/>
        <charset val="134"/>
      </rPr>
      <t xml:space="preserve">Verificó: </t>
    </r>
    <r>
      <rPr>
        <sz val="8"/>
        <color rgb="FF000000"/>
        <rFont val="Calibri"/>
        <charset val="134"/>
      </rPr>
      <t>Responsable del SIG / Oficina Asesora de Planeación y Desarrollo Corporativo</t>
    </r>
    <r>
      <rPr>
        <b/>
        <sz val="8"/>
        <color rgb="FF000000"/>
        <rFont val="Calibri"/>
        <charset val="134"/>
      </rPr>
      <t xml:space="preserve">
Fecha:</t>
    </r>
    <r>
      <rPr>
        <sz val="8"/>
        <color rgb="FF000000"/>
        <rFont val="Calibri"/>
        <charset val="134"/>
      </rPr>
      <t>17/05/2023</t>
    </r>
  </si>
  <si>
    <r>
      <rPr>
        <b/>
        <sz val="8"/>
        <color rgb="FF000000"/>
        <rFont val="Calibri"/>
        <charset val="134"/>
      </rPr>
      <t>Aprobó:</t>
    </r>
    <r>
      <rPr>
        <sz val="8"/>
        <color rgb="FF000000"/>
        <rFont val="Calibri"/>
        <charset val="134"/>
      </rPr>
      <t xml:space="preserve">  Líder del proceso GEC
Jefe Oficina de Comunicaciones.
</t>
    </r>
    <r>
      <rPr>
        <b/>
        <sz val="8"/>
        <color rgb="FF000000"/>
        <rFont val="Calibri"/>
        <charset val="134"/>
      </rPr>
      <t>Fecha</t>
    </r>
    <r>
      <rPr>
        <sz val="8"/>
        <color rgb="FF000000"/>
        <rFont val="Calibri"/>
        <charset val="134"/>
      </rPr>
      <t xml:space="preserve">: 03/05/2023
</t>
    </r>
  </si>
  <si>
    <r>
      <rPr>
        <b/>
        <i/>
        <sz val="8"/>
        <color rgb="FF000000"/>
        <rFont val="Calibri"/>
        <charset val="134"/>
      </rPr>
      <t>CODIGO:</t>
    </r>
    <r>
      <rPr>
        <i/>
        <sz val="8"/>
        <color rgb="FF000000"/>
        <rFont val="Calibri"/>
        <charset val="134"/>
      </rPr>
      <t xml:space="preserve"> GIO-PD-02-FT-02</t>
    </r>
  </si>
  <si>
    <r>
      <rPr>
        <b/>
        <i/>
        <sz val="8"/>
        <color rgb="FF000000"/>
        <rFont val="Calibri"/>
        <charset val="134"/>
      </rPr>
      <t xml:space="preserve">VERSIÓN: </t>
    </r>
    <r>
      <rPr>
        <i/>
        <sz val="8"/>
        <color rgb="FF000000"/>
        <rFont val="Calibri"/>
        <charset val="134"/>
      </rPr>
      <t xml:space="preserve"> 06</t>
    </r>
  </si>
  <si>
    <r>
      <rPr>
        <b/>
        <i/>
        <sz val="8"/>
        <color rgb="FF000000"/>
        <rFont val="Calibri"/>
        <charset val="134"/>
      </rPr>
      <t xml:space="preserve">FECHA: </t>
    </r>
    <r>
      <rPr>
        <i/>
        <sz val="8"/>
        <color rgb="FF000000"/>
        <rFont val="Calibri"/>
        <charset val="134"/>
      </rPr>
      <t>27/02/2023</t>
    </r>
  </si>
  <si>
    <t>ÁREA</t>
  </si>
  <si>
    <t>Proveer a la organización el recurso humano, financiero y administrativo, así como los bienes y servicios necesarios para su eficiente funcionamiento, en cumplimiento con el objeto misional de la entidad.</t>
  </si>
  <si>
    <t>1. Alterar de forma indebida información que se encuentre en sistema financiero con el fin de sacar beneficio personal, 
2. manipulacion del registro contable, 
3. registrar contablemente transacciones no autorizadas
4. suplantacion de identidad para hacer regsitro contables
5. Falta de controles</t>
  </si>
  <si>
    <t>Registrar y aprobar el pago de una factura y/o documento equivalente, pagos con caja menor y/o pagos con tarjeta de crédito corporativa sin el cumplimiento de los requisitos</t>
  </si>
  <si>
    <t>1. Pérdidas de recursos. 
2. Hallazgos negativos de los entes de control 
3. Violación de la normatividad expedida por la CGN. 
4. Estados fianancieros no razonables 
4. Pérdida de confianza.
5. Omisión de procedimientos</t>
  </si>
  <si>
    <t>1. Control dual para la elaboración de la información. 
2. Revisión y análisis de la información para la construcción de los EEFF 
3. Aplicabilidad de la pólitica antisoborno de la FND en el momento en que sea aprobada.
4. Se acutalizó el procedimiento de pagos en lo relacionado a los controles.</t>
  </si>
  <si>
    <t>X</t>
  </si>
  <si>
    <t xml:space="preserve">Cumplimiento de lo establecido en los manuales y procedimientos en especial en lo concerniente a los controles.
</t>
  </si>
  <si>
    <t xml:space="preserve">1. DURANTE ESTE PERIODO NO SE MATERIALIZÓ EL RIESGO.
2. DURANTE ESTE PERIODO SE EVIDENCIO QUE LOS CONTROLES SON EFECTIVOS .  </t>
  </si>
  <si>
    <t>R/ dar continuidad con el establecimiento de controles para evitar la materialización de riesgos.
actiivdad cumplida.</t>
  </si>
  <si>
    <t>1. DURANTE ESTE PERIODO NO SE MATERIALIZÓ EL RIESGO.
 2. DURANTE ESTE PERIODO SE EVIDENCIO QUE LOS CONTROLES SON EFECTIVOS .</t>
  </si>
  <si>
    <t xml:space="preserve">1. Inaplicabilidad de los procedimientos 
2. Ausencia de controles 
3. Exceso de confianza en la aplicación del procedimiento.
4.Manipulación indebida de la información para la toma de decisiones
</t>
  </si>
  <si>
    <t>Demorar o agilizar el pago de una factura y/o documento equivalente, pagos con caja menor y/o pagos con tarjeta de crédito corporativa</t>
  </si>
  <si>
    <t>1.Perdida de recursos
2.Violación de la politica  de la FND
3.Hallazgos negativos de los entes de control
4.Omisión de lo establecido en los procedimientos</t>
  </si>
  <si>
    <t xml:space="preserve">1. Actualización del Procedimiento Pagos </t>
  </si>
  <si>
    <t>1. Actualización del Procedimiento de Pagos
2. Cumplimiento de la politica de integridad de la FND</t>
  </si>
  <si>
    <t xml:space="preserve">Manipulación de los registros en el software financiero por parte de los colaboradores - usuarios para beneficio propio o de terceros </t>
  </si>
  <si>
    <t xml:space="preserve">1. Control dual para la elaboración de la información. 
2. Revisión y análisis de la información para la construcción de los EEFF
</t>
  </si>
  <si>
    <t>1. Verificacion permanente de perfiles y niveles de acceso al software existente.
2. Cumplimiento de la politica de integridad de la FND</t>
  </si>
  <si>
    <t>Omitir o modificar los registros contables de los descuentos producto de embargos judiciales</t>
  </si>
  <si>
    <t>Expedir tiquetes aéreos sin el lleno de los requisitos establecidos</t>
  </si>
  <si>
    <t>1. Control dual al momento de solicitar un Tiquete
2. cumplimiento del procedimiento de gastos de viaje, viaticos y expedicion de tiquetes</t>
  </si>
  <si>
    <t>1. Cumplimiento de los controles establecidos en el procedimiento de gastos de viaje, viaticos y expedicion de tiquetes
2. Cumplimiento de la politica de integridad de la FND</t>
  </si>
  <si>
    <t>CUADRO DE APROBACIONES DEL PROCESO GAF-JF</t>
  </si>
  <si>
    <r>
      <rPr>
        <b/>
        <sz val="8"/>
        <color rgb="FF000000"/>
        <rFont val="Calibri"/>
        <charset val="134"/>
      </rPr>
      <t xml:space="preserve">Elaboró:  </t>
    </r>
    <r>
      <rPr>
        <sz val="8"/>
        <color rgb="FF000000"/>
        <rFont val="Calibri"/>
        <charset val="134"/>
      </rPr>
      <t xml:space="preserve">Colaboradores Proceso GAF
Jefatura Financiera
</t>
    </r>
    <r>
      <rPr>
        <b/>
        <sz val="8"/>
        <color rgb="FF000000"/>
        <rFont val="Calibri"/>
        <charset val="134"/>
      </rPr>
      <t xml:space="preserve">Fecha: </t>
    </r>
    <r>
      <rPr>
        <sz val="8"/>
        <color rgb="FF000000"/>
        <rFont val="Calibri"/>
        <charset val="134"/>
      </rPr>
      <t xml:space="preserve"> 05/05/2023</t>
    </r>
  </si>
  <si>
    <r>
      <rPr>
        <b/>
        <sz val="8"/>
        <color rgb="FF000000"/>
        <rFont val="Calibri"/>
        <charset val="134"/>
      </rPr>
      <t xml:space="preserve">Revisó: </t>
    </r>
    <r>
      <rPr>
        <sz val="8"/>
        <color rgb="FF000000"/>
        <rFont val="Calibri"/>
        <charset val="134"/>
      </rPr>
      <t xml:space="preserve"> JEFE FINANCIERO
</t>
    </r>
    <r>
      <rPr>
        <b/>
        <sz val="8"/>
        <color rgb="FF000000"/>
        <rFont val="Calibri"/>
        <charset val="134"/>
      </rPr>
      <t xml:space="preserve">
Fecha: </t>
    </r>
    <r>
      <rPr>
        <sz val="8"/>
        <color rgb="FF000000"/>
        <rFont val="Calibri"/>
        <charset val="134"/>
      </rPr>
      <t xml:space="preserve">05/05/2023
</t>
    </r>
    <r>
      <rPr>
        <b/>
        <sz val="8"/>
        <color rgb="FF000000"/>
        <rFont val="Calibri"/>
        <charset val="134"/>
      </rPr>
      <t xml:space="preserve">Verificó: </t>
    </r>
    <r>
      <rPr>
        <sz val="8"/>
        <color rgb="FF000000"/>
        <rFont val="Calibri"/>
        <charset val="134"/>
      </rPr>
      <t>Responsable del SIG / Oficina Asesora de Planeación y Desarrollo Corporativo</t>
    </r>
    <r>
      <rPr>
        <b/>
        <sz val="8"/>
        <color rgb="FF000000"/>
        <rFont val="Calibri"/>
        <charset val="134"/>
      </rPr>
      <t xml:space="preserve">
Fecha:</t>
    </r>
    <r>
      <rPr>
        <sz val="8"/>
        <color rgb="FF000000"/>
        <rFont val="Calibri"/>
        <charset val="134"/>
      </rPr>
      <t xml:space="preserve"> 17/05/2023</t>
    </r>
  </si>
  <si>
    <r>
      <rPr>
        <b/>
        <sz val="8"/>
        <color rgb="FF000000"/>
        <rFont val="Calibri"/>
        <charset val="134"/>
      </rPr>
      <t>Aprobó:</t>
    </r>
    <r>
      <rPr>
        <sz val="8"/>
        <color rgb="FF000000"/>
        <rFont val="Calibri"/>
        <charset val="134"/>
      </rPr>
      <t xml:space="preserve">  Líder del proceso GAF
Subdirectora Administrativa y Financiera
</t>
    </r>
    <r>
      <rPr>
        <b/>
        <sz val="8"/>
        <color rgb="FF000000"/>
        <rFont val="Calibri"/>
        <charset val="134"/>
      </rPr>
      <t>Fecha</t>
    </r>
    <r>
      <rPr>
        <sz val="8"/>
        <color rgb="FF000000"/>
        <rFont val="Calibri"/>
        <charset val="134"/>
      </rPr>
      <t xml:space="preserve">: 05/05/2023
</t>
    </r>
  </si>
  <si>
    <t>Interés de obtener un beneficio particular o beneficiar a terceros</t>
  </si>
  <si>
    <t>Sobrecostos en compra de Tecnología</t>
  </si>
  <si>
    <t>1. Mala imagen de la Entidad
2. Afectacion reputacional de la FND. 
3.Perdida de recursos economicos. 
4. Investigaciones administrativas.</t>
  </si>
  <si>
    <t xml:space="preserve">3. Posible </t>
  </si>
  <si>
    <t>1.se realizan cotizaciones de mercado 
para promediar los precios de la tecnología de acuerdo al entorno.
2. se realiza un comparativo y sondeo de marcas</t>
  </si>
  <si>
    <t xml:space="preserve">1. Solicitar estudios de Mercado, evaluados por el Coordinador de Tecnologia.
2. Realizar comparativos de marca, precios, bondades del producto que se ajuste a la necesidad real de la entidad. </t>
  </si>
  <si>
    <t xml:space="preserve">1. Durante este periodo no se materializó el riesgo.  
2. Durante este periodo se evidencio que los controles son efectivos.
  </t>
  </si>
  <si>
    <t xml:space="preserve">1. Durante este periodo se adelantaron contrataciones por la Coordinacion de Tecnologia con diferentes proveedores, como: DOCUMENT COLOMBIA S.A.S., ADVANCED INFORMATION TECHNOLOGIES S.A.S, PLANETA IP COMUNICACIONES S.A.S. ESP; en todos se evidencia estudios de mercado, estructuracion de EOC en cumplimiento de los controles establecidos. 
2. Verificación de documentos por las diferentes areas que intervienen en el proceso de contratación. 
  </t>
  </si>
  <si>
    <t>Controles efectivos
Actividades cumplidas</t>
  </si>
  <si>
    <t>1. Durante este periodo la Coordinación de Tecnología adelanto dos procesos conforme al Manual de Contratacion y la normatividad vigente con los proveedores: Clarycom S.A.S y Contec Solution S.A.S.
 2. Se realizó validacion por las diferentes areas que intervinieron en los procesos.</t>
  </si>
  <si>
    <t>Manipular los sistemas de información de la FND con el fin de obtener un beneficio propio o para un tercero</t>
  </si>
  <si>
    <t>1. Afectacion reputacional de la FND
2. Reprocesos 
3. Posibles investigaciones por Entes de Control 
4. Violación de las normas de seguridad</t>
  </si>
  <si>
    <t xml:space="preserve">1. Asiganción de usuarios mediante solicitud expresa del lider de Proceso.
</t>
  </si>
  <si>
    <t xml:space="preserve">1. Se realiza seguimiento en modulo de auditoria de los sistemas de Información en casos de comporatmientos sospechosos y a solicitud de los lideres de procesos. 
2. Creación de usuarios con roles y permisos definidos mediante solicitud en mesa de ayuda por parte del lider del proceso. 
3. Inactivación de usuarios en sistemas de Información terminado el vinculo laboral con la Entidad. </t>
  </si>
  <si>
    <t>1. Durante este periodo no hubo compartamientos sospechosos de usuarios.  
2. Se crearon usuarios Sysman con roles y permisos definidos. 
Se crearon usuarios en AZ Digital con roles y permisos definidos. 
3. Se inactivaron usuarios en Sysman por terminanción de vinculo laboral.
Se inactivaron usuarios en AZ Digital por terminanción de vinculo laboral.</t>
  </si>
  <si>
    <t>1. el tercer control no es efectivo ya que para este período nuevamente se materializo el riesgo , es repetitikvo.
2. La Oficina de Control Interno recomienda para este control, incluir dentro de su propósito, actividades de revisión, validación, verificación, de tal forma que el control se fortalezca y mitigue en mayor medida las causas identificadas</t>
  </si>
  <si>
    <t>1. Durante este periodo se crearon usuarios en el Sistema de información Sysman, az Digital con roles y permisos definidos, de acuerdo a los requerimientos registrados en la mesa de ayuda. 
2. De acuerdo a lo anterior, se evidencia cumplimiento al procedimiento de Control de Acceso.</t>
  </si>
  <si>
    <t>ACTIVIDAD  CUMPLIDA</t>
  </si>
  <si>
    <t>1. Durante este periodo se crearon usuarios en el Sistema de información Sysman, az Digital con roles y permisos definidos, de acuerdo a los requerimientos registrados en la mesa de ayuda. 
 2. De acuerdo a lo anterior, se evidencia cumplimiento al procedimiento de Control de Acceso.</t>
  </si>
  <si>
    <t>No publicar información como sujeto obligado dentro de los terminos establecidos o publicarla de forma alterada con fines de favorecimiento a terceros</t>
  </si>
  <si>
    <t xml:space="preserve">1. Posibles investigaciones por Entes de control.
2. Violación al marco normativo vigente.
3. Afectación reputacional de la Entidad.  </t>
  </si>
  <si>
    <t>3. Posible</t>
  </si>
  <si>
    <t>1. Publicación de información en pagina Web a damanda de los interesados dentro de los terminos.</t>
  </si>
  <si>
    <t xml:space="preserve">1. Recepción de correo intitucional con solicitud de información a publicar. 
2. Respuesta al solicitante con la información publicada con pantallazo de la información publicada como evidencia.  
3. Publicación de información con oportunidad. </t>
  </si>
  <si>
    <t xml:space="preserve">1. Se recepcionaron correos con solicitud de publicación en la pagina Web. 
2. Se respondieron a través correos con los pantallazos como evidencia de la publicacion realizada. 
3. Se realizaron publicaciones. Información integra. </t>
  </si>
  <si>
    <t>La Oficina de Control Interno recomienda para este control, incluir dentro de su propósito, actividades de revisión, validación, verificación, de tal forma que el control se fortalezca y mitigue en mayor medida las causas identificadas
2. revisar la probabilidad, impacto y la valoracvión del riesgo</t>
  </si>
  <si>
    <t xml:space="preserve">1. Se recepcionaron requerimientos  con solicitud de publicación en la pagina Web. 
2. Se respondieron a través de la mesa de ayuda con los pantallazos como evidencia de la publicacion realizada. 
3. Se realizaron publicaciones de manera integra y dentro de los terminos requeridos </t>
  </si>
  <si>
    <t>1.Durante este periodo se recepcionaron requerimientos con solicitud de publicación en la pagina Web y se realizaron las respectivas publicaciones informando a traves de mesa de ayuda a los colaboradores 
 2. Se realizaron publicaciones de manera integra y dentro de los terminos requeridos.</t>
  </si>
  <si>
    <t>1. Inaplicabilidad del procedimiento
  2. Ausencia de controles duales 
 3. Exceso de confianza en la aplicación del procedimiento.</t>
  </si>
  <si>
    <t>Toma indebida y manipulación de inventarios de los activos de la FND para beneficio propio o de terceros</t>
  </si>
  <si>
    <t>1. Pérdida de Recursos.
 2. Violación de normas.
 3. Omisión de procedimientos</t>
  </si>
  <si>
    <t>1. Mensualmente se realiza conciliación entre el modulo de Almacén y contabilidad
2. Se lleva el control a través de lo establecido en el Procedimiento de Activos Fijos y Consumibles Código GAF-JA-CRF-PD-01
3. Al año se realizan dos inventarios a los activos de la FND
4. A través del módulo de almacén se generan los reportes de entrada de los activos adquiridos y las salidas cuando aplique las bajas de los activos de la FND</t>
  </si>
  <si>
    <t>1. Actualización al Procedimiento de Activos Fijos y Consumibles Código: GAF-PD-03
 2. Registro y control de los activos de consumo controlado
 3. Legalizar y registrar los activos de la FND a nombre del personal de planta y no de los contratistas
 4. Para la bajas de activos se deberá ir al Comité Técnico de Sostenibilidad Contable
 5. Registro y control de los activos bajo la modalidad de alquiler
 6. Solicitar a Sysman el ajuste en el módulo de almacén</t>
  </si>
  <si>
    <t xml:space="preserve">1. Durante este periodo no se materializó el riesgo. 
2. Durante este periodo se evidencio que los controles son efectivos.
</t>
  </si>
  <si>
    <t xml:space="preserve">1. Se ingresaron los elementos de consumo al modulo de almacén para llevar su control .
2. Se realizó el primer inventario de activos fijos de la FND.
3. Se realizaron la conciliacion de los modulos de almacen y contabilidad.
</t>
  </si>
  <si>
    <t>1. Se ingresaron los activos al modulo de almacén para llevar su control .
 2. Se realizó el segundo inventario de activos fijos de la FND.
 3. Se realizo la conciliacion de los modulos de almacen y contabilidad.
 4. Se realizaron los inventarios de elementos de consumo.</t>
  </si>
  <si>
    <t>8. Proveer a la Organización los Recursos Administrativos y Financieros Necesarios Para su Eficiente Funcionamiento</t>
  </si>
  <si>
    <t>1. Por motivación del colaborador por necesidades personales. 
 2. Presión indebida de superiores o terceros.
 3.Exceso de confianza</t>
  </si>
  <si>
    <t>Uso indebido de activos de la FND para actividades no propias de la labor</t>
  </si>
  <si>
    <t>1. Control a través del Procedimiento de Activos Fijos y Consumibles Código GAF-JA-CRF-PD-01
 2. Campañas de sensibilización sobre el correcto uso de los activos asignados bajo su responsabilidad</t>
  </si>
  <si>
    <t>1. Actualización al Procedimiento de Activos Fijos y Consumibles Código: GAF-PD-03
 2. Socializar con la entidad la necesidad del buen uso de los activos</t>
  </si>
  <si>
    <t xml:space="preserve">1. Durante este periodo no se materializó el riesgo. 
2. Durante este periodo se evidencio que los controles son efectivos.
 </t>
  </si>
  <si>
    <t xml:space="preserve"> 
1. Se elaboró la pieza de bueno manejo de activos.</t>
  </si>
  <si>
    <t>Se compartieron piezas informativas donde se da aviso al inicio del inventario de activos, por otra parte se enviaron piezas para que los colaborades tomaran consciencia acerca del buen manejo de los activos.</t>
  </si>
  <si>
    <t xml:space="preserve">1. Falta a la moral, principios y valores
2. Falta de seguimiento a los mecanismos de controles establecidos para el manejo de la información 
3. Permitir el ingreso de personas no autorizadas a las zonas de archivo 
</t>
  </si>
  <si>
    <t>Adulterar, sustraer, hurtar, manipular y/o divulgar los documentos o información de la Entidad para su beneficio o el de otros</t>
  </si>
  <si>
    <t>1. Posibles procesos judiciales
2. Llamados de atención
3. Materialización de riesgos
4. Perdida de imagen y/o credibilidad</t>
  </si>
  <si>
    <t>OPERATIVO</t>
  </si>
  <si>
    <t xml:space="preserve">
1. Existe el Sistema Integrado de Gestión de Documentos Electronicos de Archivo - SGDEA, en donde se lleva la trazabilidad de la documentación producida, recibida por la FND.
2. Control en la Información documentada, Politica de Gestión Documental, Manual de Gestión Documental, Procedimiento de Correspondencia, Procedimiento de Consulta de Expedientes. Indice de Información Clasificada y Reservada.
3. Inclusión de Clausula de confidencialidad en los contratos de prestación de servicio y contratos y Expedientes Contractuales.</t>
  </si>
  <si>
    <t xml:space="preserve">1. Creación de usuarios en AZ Digital de los colaboradores de la FND que requieran este sistema de información 
2. Control de prestamos de expedientes </t>
  </si>
  <si>
    <t>1. Durante el presente cuatrimestre se crearon los nuevos usuaros en Az Digital.
2. Actualización de la informacion documentada que corresponden a la Coordinacion de Gestión Documental (Manual de Gestión Documental, Procedimientos de Correspondencia, Consulta de Expedientes)
3. Las Minutas generadas durante este Cuatrimestre llevan incluidas la clausula de confidencialidad.</t>
  </si>
  <si>
    <t xml:space="preserve">La Oficina de Control Interno recomienda para este control, incluir dentro de su propósito, actividades de revisión, validación, verificación, de tal forma que el control se fortalezca y mitigue en mayor medida las causas identificadas
2. La clausula de confidencialidad ya venia incluida en la minutas contractuales en anteriores vigencias.
</t>
  </si>
  <si>
    <t>Se dio continuidad a la aplicabilidad de los intrumentos archivisticos ( Manual de Gestión Documental, Politica de Gestión Documental, Programa de Gestión Documental, y las Tablas de Retención Documental) con los que cuenta la FND. 
Se procedio atender los requerimientos a travez de la mesa de ayuda para la creación de nuevos usuarios del Sistema de Gestión de Documentos Electronicos de Archivo -SGDEA, lo mismo que la inactivacion o bloqueo de usuarios que ya no deberian tener acceso al sistema.
Las minutas generadas durante este cuatrimestre siguen incluyendo la clausula de confidencialidad para el tratamiento  y manejo de la información.</t>
  </si>
  <si>
    <t>Controles efectivos
Actividades cumplidas
La Oficina de Control Interno recomienda para este control, incluir dentro de su propósito, actividades de revisión, validación, verificación, de tal forma que el control se fortalezca y mitigue en mayor medida las causas identificadas</t>
  </si>
  <si>
    <t>1. Se procedio atender los requerimientos a travez de la mesa de ayuda para la creación de nuevos usuarios del Sistema de Gestión de Documentos Electronicos de Archivo -SGDEA, lo mismo que la inactivacion o bloqueo de usuarios que ya no deberian tener acceso al sistema y/o otra solciitud requerida por cada colaborador. 
 2. Se dio continuidad a la aplicabilidad de los intrumentos archivisticos ( Manual de Gestión Documental, Politica de Gestión Documental, Programa de Gestión Documental, las Tablas de Retención Documental y control en la matriz de consultas de expedientes) con los que cuenta la FND.</t>
  </si>
  <si>
    <t>CUADRO DE APROBACIONES DEL PROCESO GAF-JA</t>
  </si>
  <si>
    <r>
      <rPr>
        <b/>
        <i/>
        <sz val="8"/>
        <color rgb="FF000000"/>
        <rFont val="Calibri"/>
        <charset val="134"/>
      </rPr>
      <t xml:space="preserve">Elaboró:  </t>
    </r>
    <r>
      <rPr>
        <i/>
        <sz val="8"/>
        <color rgb="FF000000"/>
        <rFont val="Calibri"/>
        <charset val="134"/>
      </rPr>
      <t xml:space="preserve">Colaboradores Proceso GAF
Jefatura Administrativa
</t>
    </r>
    <r>
      <rPr>
        <b/>
        <i/>
        <sz val="8"/>
        <color rgb="FF000000"/>
        <rFont val="Calibri"/>
        <charset val="134"/>
      </rPr>
      <t xml:space="preserve">Fecha: </t>
    </r>
    <r>
      <rPr>
        <i/>
        <sz val="8"/>
        <color rgb="FF000000"/>
        <rFont val="Calibri"/>
        <charset val="134"/>
      </rPr>
      <t xml:space="preserve"> 05/05/2023</t>
    </r>
  </si>
  <si>
    <r>
      <rPr>
        <b/>
        <i/>
        <sz val="8"/>
        <color rgb="FF000000"/>
        <rFont val="Calibri"/>
        <charset val="134"/>
      </rPr>
      <t xml:space="preserve">Revisó: </t>
    </r>
    <r>
      <rPr>
        <i/>
        <sz val="8"/>
        <color rgb="FF000000"/>
        <rFont val="Calibri"/>
        <charset val="134"/>
      </rPr>
      <t xml:space="preserve"> Jefe Administrativo
</t>
    </r>
    <r>
      <rPr>
        <b/>
        <i/>
        <sz val="8"/>
        <color rgb="FF000000"/>
        <rFont val="Calibri"/>
        <charset val="134"/>
      </rPr>
      <t xml:space="preserve">
Fecha: </t>
    </r>
    <r>
      <rPr>
        <i/>
        <sz val="8"/>
        <color rgb="FF000000"/>
        <rFont val="Calibri"/>
        <charset val="134"/>
      </rPr>
      <t xml:space="preserve">05/05/2023
</t>
    </r>
    <r>
      <rPr>
        <b/>
        <i/>
        <sz val="8"/>
        <color rgb="FF000000"/>
        <rFont val="Calibri"/>
        <charset val="134"/>
      </rPr>
      <t xml:space="preserve">Verificó: </t>
    </r>
    <r>
      <rPr>
        <i/>
        <sz val="8"/>
        <color rgb="FF000000"/>
        <rFont val="Calibri"/>
        <charset val="134"/>
      </rPr>
      <t>Responsable del SIG / Oficina Asesora de Planeación y Desarrollo Corporativo</t>
    </r>
    <r>
      <rPr>
        <b/>
        <i/>
        <sz val="8"/>
        <color rgb="FF000000"/>
        <rFont val="Calibri"/>
        <charset val="134"/>
      </rPr>
      <t xml:space="preserve">
Fecha:</t>
    </r>
    <r>
      <rPr>
        <i/>
        <sz val="8"/>
        <color rgb="FF000000"/>
        <rFont val="Calibri"/>
        <charset val="134"/>
      </rPr>
      <t xml:space="preserve"> 17/05/2023</t>
    </r>
  </si>
  <si>
    <r>
      <rPr>
        <b/>
        <i/>
        <sz val="8"/>
        <color rgb="FF000000"/>
        <rFont val="Calibri"/>
        <charset val="134"/>
      </rPr>
      <t>Aprobó:</t>
    </r>
    <r>
      <rPr>
        <i/>
        <sz val="8"/>
        <color rgb="FF000000"/>
        <rFont val="Calibri"/>
        <charset val="134"/>
      </rPr>
      <t xml:space="preserve">  Líder del proceso GAF
Subdirectora Administrativa y Financiera
</t>
    </r>
    <r>
      <rPr>
        <b/>
        <i/>
        <sz val="8"/>
        <color rgb="FF000000"/>
        <rFont val="Calibri"/>
        <charset val="134"/>
      </rPr>
      <t>Fecha</t>
    </r>
    <r>
      <rPr>
        <i/>
        <sz val="8"/>
        <color rgb="FF000000"/>
        <rFont val="Calibri"/>
        <charset val="134"/>
      </rPr>
      <t xml:space="preserve">: 05/05/2023
</t>
    </r>
  </si>
  <si>
    <t xml:space="preserve">1. Desconocimiento de la naturaleza jurídica de la entidad,
2. Desconocimiento del regimen legal y la normatividad aplicable a la entidad,
2. Falta de capacitacion del personal del Área. </t>
  </si>
  <si>
    <t>1. Perdida de Recursos Finacieros de la Entidad.
2. Posibles sanciones
3. Generación de procesos judiciales.</t>
  </si>
  <si>
    <t>Con los controles existentes es raro la probabilidad de la materialización del riesgo.</t>
  </si>
  <si>
    <t>Socialización y entrenamiento a las áreas encargadas de producir documentos precontractuales.
Seguimiento al proceso de contratación.</t>
  </si>
  <si>
    <t>Socialización con los responsables de elaborar documentos precontractuales en cada área de la FND y a los encargados de elaborar documentos contractuales en la Jefatura de Contratación respecto de los requisitos a tener en cuenta para la elaboración y estructuración de procesos contractuales.
Se hace revisión jurídica de los documentos contractuales, previa a la suscripción de los mismos por el representante legal de la entidad.</t>
  </si>
  <si>
    <t xml:space="preserve">A través de piezas gráficas se realizó la socialización del proceso de contratación con los colaboradores de la FND , con el fin de que se realice un adecuado seguimiento al proceso de contratación. </t>
  </si>
  <si>
    <t>El equipo de la Jefatura de Contratación realizó un trabajo articulado con las diferentes areas que tienen que ver con el proceso de contratación con el fin de socializar y hacer siguiente al proceso para la adquisición de bienes y servicios de la FND</t>
  </si>
  <si>
    <t>Gestionar de manera integral y transparente los procesos contractuales que se adelantan dentro de la federación, alineados con las necesidades de la entidad y las partes interesadas, partiendo de los principios de transparencia, eficiencia y calidad.</t>
  </si>
  <si>
    <t>1.Inadecuado control al seguimiento del proceso contractual</t>
  </si>
  <si>
    <t xml:space="preserve">Incumplir con los deberes y obligaciones establecidas en el manual de contratación y en las normas vigentes en la materia aplicables a la federación, para favorecer los intereses propios o del contratista </t>
  </si>
  <si>
    <t>1. Implementación del Manual de Contratación y Supervisión
2. Constante socialización sobre  actualizaciones normativas y jurisprudenciales.
3. Revisión de los expedientes precontractuales y de las minutas de contratos.</t>
  </si>
  <si>
    <t>Asignar a los profesionales jurídicos y colaboradores del área la tarea de revisar y validar los documentos precontractuales y de elaborar las minutas de contrato conforme al procedimiento de contratación y con base en el manual de contratración de la entidad.</t>
  </si>
  <si>
    <t>Socialización y retroalimentación permanente de los lineamientos en la revisión de documentos a los profesionales jurídicos de la jefatura y demás colaboradores de conformidad con las listas de chequeo, para fortalecer los controles de validación de toda documentación precontractual con el fin de elaborar todos los documentos contractuales a cargo del area.</t>
  </si>
  <si>
    <t xml:space="preserve">De conformidad con el procedimiento de la Jefatura de Contratación, los profesionales jurídicos  han realizado una constante socialización y retroalimentación de los lineamientos en la revisión de documentos a los demas colaboradores, para que cada carpeta contractual se ajuste con las listas de chequeo, fortaleciendo los controles de validación de documentación. </t>
  </si>
  <si>
    <t xml:space="preserve">
Actividades cumplidas
La Oficina de Control Interno recomienda para este control, incluir dentro de su propósito, actividades de revisión, validación, verificación, de tal forma que el control se fortalezca y mitigue en mayor medida las causas identificadas</t>
  </si>
  <si>
    <t>El equipo de la Jefatura de Contratación realizó un trabajo continuio en la socialización y retroalimentación con las diferentes areas, para el ajuste de los documentos pre contractuales de conformidad con las listas de chequeo dispuestas para cada modalidad de contratación.</t>
  </si>
  <si>
    <t>1. Negligencia en la revisión de los documentos requeridos para iniciar un proceso contractual</t>
  </si>
  <si>
    <t>Elaborar estudios de oportunidad y conveniencia, y los documentos precontractuales en general, para  favorecer una selección subjetiva de un contratista o proveedor</t>
  </si>
  <si>
    <t>Asignar a los profesionales jurídicos y/o colaboradores del área la tarea hacer seguimiento al procedimiento de contratación y de hacer la revisión y validación final de las minutas de contratos y sus soportes.</t>
  </si>
  <si>
    <t>El seguimiento al procedimiento de contratación y la revisión y validación final de las minutas de contratos y sus soportes, se realiza con el apoyo de todo el equipo de la jefatura de contratación, quien a través de su jefe ejerce el seguimiento para el desarrollo  revisión y validación de los documentos contractuales, quien avala la documentación  previa al paso a firmas del  supervisor y contratista, para finalmente realizar el paso de firmas por parte del representante legal de la entidad.</t>
  </si>
  <si>
    <t>CUADRO DE APROBACIONES DEL PROCESO GAF-JC</t>
  </si>
  <si>
    <r>
      <rPr>
        <b/>
        <i/>
        <sz val="8"/>
        <color rgb="FF000000"/>
        <rFont val="Calibri"/>
        <charset val="134"/>
      </rPr>
      <t xml:space="preserve">Elaboró:  </t>
    </r>
    <r>
      <rPr>
        <i/>
        <sz val="8"/>
        <color rgb="FF000000"/>
        <rFont val="Calibri"/>
        <charset val="134"/>
      </rPr>
      <t xml:space="preserve">Colaboradores Proceso GAF
Jefatura de Contratación
</t>
    </r>
    <r>
      <rPr>
        <b/>
        <i/>
        <sz val="8"/>
        <color rgb="FF000000"/>
        <rFont val="Calibri"/>
        <charset val="134"/>
      </rPr>
      <t xml:space="preserve">Fecha: </t>
    </r>
    <r>
      <rPr>
        <i/>
        <sz val="8"/>
        <color rgb="FF000000"/>
        <rFont val="Calibri"/>
        <charset val="134"/>
      </rPr>
      <t xml:space="preserve"> 05/05/2023</t>
    </r>
  </si>
  <si>
    <r>
      <rPr>
        <b/>
        <i/>
        <sz val="8"/>
        <color rgb="FF000000"/>
        <rFont val="Calibri"/>
        <charset val="134"/>
      </rPr>
      <t xml:space="preserve">Revisó: </t>
    </r>
    <r>
      <rPr>
        <i/>
        <sz val="8"/>
        <color rgb="FF000000"/>
        <rFont val="Calibri"/>
        <charset val="134"/>
      </rPr>
      <t xml:space="preserve"> Jefe de Contratación
</t>
    </r>
    <r>
      <rPr>
        <b/>
        <i/>
        <sz val="8"/>
        <color rgb="FF000000"/>
        <rFont val="Calibri"/>
        <charset val="134"/>
      </rPr>
      <t xml:space="preserve">
Fecha: </t>
    </r>
    <r>
      <rPr>
        <i/>
        <sz val="8"/>
        <color rgb="FF000000"/>
        <rFont val="Calibri"/>
        <charset val="134"/>
      </rPr>
      <t xml:space="preserve">05/05/2023
</t>
    </r>
    <r>
      <rPr>
        <b/>
        <i/>
        <sz val="8"/>
        <color rgb="FF000000"/>
        <rFont val="Calibri"/>
        <charset val="134"/>
      </rPr>
      <t xml:space="preserve">Verificó: </t>
    </r>
    <r>
      <rPr>
        <i/>
        <sz val="8"/>
        <color rgb="FF000000"/>
        <rFont val="Calibri"/>
        <charset val="134"/>
      </rPr>
      <t>Responsable del SIG / Oficina Asesora de Planeación y Desarrollo Corporativo</t>
    </r>
    <r>
      <rPr>
        <b/>
        <i/>
        <sz val="8"/>
        <color rgb="FF000000"/>
        <rFont val="Calibri"/>
        <charset val="134"/>
      </rPr>
      <t xml:space="preserve">
Fecha:</t>
    </r>
    <r>
      <rPr>
        <i/>
        <sz val="8"/>
        <color rgb="FF000000"/>
        <rFont val="Calibri"/>
        <charset val="134"/>
      </rPr>
      <t>17-05-2023</t>
    </r>
  </si>
  <si>
    <t>Ajustes salariales no autorizados, alterar la información y registro de novedades de nómina.</t>
  </si>
  <si>
    <t>Liquidación de nómina sin cumplir con la normatividad vigente y procedimientos salariales y prestaciones  en forma irregular para beneficio propio o de terceros.</t>
  </si>
  <si>
    <t>1. Pérdida de recursos
2. investigaciones disciplinarias
3. Pérdida de credibilidad
4. Mala imagen
5.Reprocesos</t>
  </si>
  <si>
    <t>1. Envío de las novedades de acuerdo a lo establecido en el procedimiento GAF-JTH-PD-02 PROCEDIMIENTO DE ADMINISTRACIÓN DEL TALENTO HUMANO
2. La nómina se liquida a través del módulo de nómina del programa Sysman, el cual se encuentra parametrizado bajo la normatividad vigente.
3. Los productos y soportes de la nómina son revisados por la Jefe de Talento Humano para su aprobación y radicación en AZ.
4. La nómina es contabilizada y revisada por la Jefatura Financiera (Presupuesto, contabilidad).
5. El pago de nómina sólo se realiza con la aprobación de la Subdirectora Administrativa y financiera.</t>
  </si>
  <si>
    <t>Revisión de la nómina por el jefe de talento humano, jefatura de financiera y por último tesorería.</t>
  </si>
  <si>
    <t xml:space="preserve">1. Se recibe las novedades y se registran en el sistema Sysman.
2.  Se efectúa una prenómina y se revisa el registro de las novedades.
3. La nómina es revisada por el jefe de talento humano para su aprobación y radicación en AZ.
4. La SAF a través de las áreas de contabilidad revisan y contabilizan e indican  al área de presupuesto y tesorería si se puede proceder con registro presupuestal y pago.
5. El pago de la nómina únicamente se realiza cuando la jefatura de financiera reporta que se encuentra contabilizada y que no existen inconsistencias en la nómina. </t>
  </si>
  <si>
    <t xml:space="preserve">Para el segundo cuatrimestre en cada mes se realizan las siguientes actividades cumpliendo el cronograma establecido: 
1. Se recibieron las novedades  y se registraron en el módulo de nómina en el aplicativo Sysman.
2. Se efectuó una prenómina y se verificó el ingreso de las novedades reportadas.
3. Se revisó por parte de la Jefatura de Talento Humano los productos y soportes de las nóminas, asi mismo fueron radicadas a través de AZ.
4. La SAF a trávés de las áreas de presupuesto y contabilidad realizaron revisión y contabilizaron. En caso de existir inconsistencias, la nómina se devuelve a la Jefatura de Talento Humano para realizar las respectivas correcciones.
5. Los pagos de la nómina se realizaron únicamente con la aprobación de la Subdirección Administrativa y Financiera.
</t>
  </si>
  <si>
    <t>Actividades ejecutadas 
La Oficina de Control Interno recomienda para este control, incluir dentro de su propósito, actividades de revisión, validación, verificación, de tal forma que el control se fortalezca y mitigue en mayor medida las causas identificadas</t>
  </si>
  <si>
    <t>Para el tercer cuatrimestre en cada mes se realizan las siguientes actividades cumpliendo el cronograma establecido: 
 1. Se recibieron las novedades y se registraron en el módulo de nómina en el aplicativo Sysman.
 2. Se generó la prenómina y se verificó el ingreso de las novedades reportadas. 
 3. Se generó y revisó por parte de la Jefatura de Talento Humano los productos y soportes de la nómina, posterior a ello se radicaron a través de AZDigital.
 4. La Jefatura Financiera realizó la revisión y contabilización de la nómina. En caso de evidenciar inconsistencias la misma es devuelta para a la Jefatura de Talento Humano para realizar los ajustes respectivos. 
 5. Los pagos de la nómina se realizaron con aprobación de la SAF.</t>
  </si>
  <si>
    <t>1. Falta de controles en el procedimiento de administración de personal. 
2. Ausencia de conocimiento normativo y/o del proceso.</t>
  </si>
  <si>
    <t>Entrega de  certificaciones a un  tercero que suplante la  identidad del titular de la  información, manipulación de certificaciones laborales en salarios y de tiempos laborados para  beneficio propio o a favor de terceros.</t>
  </si>
  <si>
    <t>(i) Falsedad en documento privado. (ir) Pérdida de recursos. (iii) Violación de normas.</t>
  </si>
  <si>
    <t xml:space="preserve">Las certificaciones laborales de los trabajadores de FND se pueden obtener a partir de septiembre de 2022 a través del aplicativo Sysman (autoservicio).   </t>
  </si>
  <si>
    <t xml:space="preserve">Las certificaciones laborales de los trabajadores de FND se pueden obtener a partir de septiembre de 2022 a través del aplicativo Sysman (autoservicio).  </t>
  </si>
  <si>
    <r>
      <rPr>
        <i/>
        <sz val="11"/>
        <color rgb="FF000000"/>
        <rFont val="Calibri"/>
        <charset val="134"/>
      </rPr>
      <t xml:space="preserve">Durante el primer cuatrimestre de 2023 la Jefatura de Talento Humano no tramito solicitudes de certificaciones laborales,  estas fueron gestionadas por los trabajadores a través del aplicativo sysman </t>
    </r>
    <r>
      <rPr>
        <i/>
        <u/>
        <sz val="11"/>
        <color rgb="FF0066CC"/>
        <rFont val="Calibri"/>
        <charset val="134"/>
      </rPr>
      <t>https://fnd.sysman.com.co/sysmanWeb/</t>
    </r>
  </si>
  <si>
    <r>
      <rPr>
        <i/>
        <sz val="11"/>
        <color theme="1"/>
        <rFont val="Calibri"/>
        <charset val="134"/>
      </rPr>
      <t xml:space="preserve">Durante el segundo cuatrimestre de 2023 la Jefatura de Talento Humano dió respuesta a las solicitudes de los trabajadores y ex trabajadores en PDF no editable a través de los siguientes medios:
</t>
    </r>
    <r>
      <rPr>
        <i/>
        <u/>
        <sz val="11"/>
        <color rgb="FF1155CC"/>
        <rFont val="Calibri"/>
        <charset val="134"/>
      </rPr>
      <t xml:space="preserve">https://fnd.sysman.com.co/sysmanWeb/
</t>
    </r>
    <r>
      <rPr>
        <i/>
        <sz val="11"/>
        <color theme="1"/>
        <rFont val="Calibri"/>
        <charset val="134"/>
      </rPr>
      <t>Correo electrónico
Oficio respuesta PQRSD</t>
    </r>
  </si>
  <si>
    <t xml:space="preserve">Actividades ejecutadas </t>
  </si>
  <si>
    <t>Para el tercer cuatrimestre del año la Jefatura de Talento Humano dió respuesta a las solicitudes realizadas por los trabajadores y ex trabajadores en PDF no editable a través de: 
 https://fnd.sysman.com.co/sysmanWeb/
 Correo electrónico 
 Oficio respuesta PQRSD</t>
  </si>
  <si>
    <t xml:space="preserve">1. Ausencia de conocimiento del manual de funciones relacionado con los requisitos del perfil. </t>
  </si>
  <si>
    <t>Vincular o encargar a un trabajador que no cumple con los  requisitos existentes en  el Manual de Funciones  de la entidad.</t>
  </si>
  <si>
    <t>(i) Riesgo operativo. (ir) Pérdida de recursos. (iii) Reprocesos. (iv) Ineficiencia en la gestión de la FND. (v) Pérdida de confianza e imagen.</t>
  </si>
  <si>
    <t>1.  La FND cuenta con un  manual de funciones en el cual se establece los requisitos que debe cumplir la persona, este se coteja con la información suministrada por la persona a contratar.</t>
  </si>
  <si>
    <t xml:space="preserve">1. A través de la requisiciones se puede identificar el perfil solicitado.  
2. Identificar los requisitos del perfil para determinar si el posible candidato cumple con lo indicado en el manual de funciones, este mismo proceso se debe ejecutar para encargos en la entidad. </t>
  </si>
  <si>
    <t>1. Se revisaron las hojas de vida suministradas conforme con la descripción y perfil del cargo de acuerdo al Manual de Funciones
2. Se validó que el candidato cumple con los requisitos.</t>
  </si>
  <si>
    <t>En el segundo cuatrimestre de 2023 se realizó la siguientes actividades:
1. Se validaron los perfiles del Manual de Funciones para identificar que los candidatos cumplan con los requisitos minimos exigidos.
2. Se revisaron los perfiles de los trabajadores para los encargos temporales garantizando que las personas sugeridas sean idoneas.</t>
  </si>
  <si>
    <t>Durante el tercer cuatrimestre de 2023, la Jefatura de Talento Humano llevó a cabo las siguientes actividades:
 1. Al iniciar el proceso de contratación, se verificó que los aspirantes cumplieran con los requisitos mínimos exigibles según lo establecido en el manual de funciones.
 2. En los casos de encargos temporales, se validó que los trabajadores seleccionados cumplíeran con los requisitos estipulados en el manual de funciones.</t>
  </si>
  <si>
    <t xml:space="preserve">1. Desconocimiento del Código de Integridad. 2. Ausencia de socialización y capacitación del Código de Integridad. </t>
  </si>
  <si>
    <t>Asumir conductas en contravía a lo dispuesto en el Código de Integridad en el ejercicio de las funciones y actividades que le son propias de los trabajadores de la FND para beneficio propio o a favor de terceros</t>
  </si>
  <si>
    <t>(i) Violación de normatividad. (ir) Pérdida de recursos. (iii) Disminución de confianza. (iv) Riesgo Reputacional.</t>
  </si>
  <si>
    <t>1. Se realizó la restructuración de la inducción y reinducción en las cuales se incluyo el código de integridad 
2. Se socilizará el código de integridad a todos los colaboradores en el siguinete cuatrimestre abardo estos puntos:
Misión y Visión 
Glosario de  términos
Valores Corporativos y la Integridad
Derechos humanos y derechos laborales
Conflicto de interés
Regalos, Donaciones y dávidas</t>
  </si>
  <si>
    <t xml:space="preserve">1. Socialización del Código de Integridad a todo el personal de la FND de acuerdo con lo establecido en el plan de capacitaciones.  </t>
  </si>
  <si>
    <t xml:space="preserve">1. Se socializará el Código de Integridad en el proceso de inducción y reinducción con el fin de que toda la población trabajadora conozca del mismo. </t>
  </si>
  <si>
    <t>Revisar el control residual, el código de integridad no ha sido socializo a los trabajadores d ela FND.
2. La Oficina de Control Interno recomienda para este control, incluir dentro de su propósito, actividades de revisión, validación, verificación, de tal forma que el control se fortalezca y mitigue en mayor medida las causas identificadas</t>
  </si>
  <si>
    <t xml:space="preserve">Durante el segundo cuatrimestre se realizaron dos socializaciones del Código de integridad a todos los colaboradores asi:
1. Código de Integridad FND realizada el 14 de julio de 2023.
2. Conoce más sobre el código de integridad de la FND realizada el 28 de julio de 2023.
</t>
  </si>
  <si>
    <t>En el tercer cuatrimestre del año 2023 la Jefatura de talento humano realizó las siguientes actividades: 
 1. Actualización del Código de Integridad el día 17 de noviembre código GAF-JTH-CO-01.
 2. Realizó socialización del Código de Ingridad el 17 de noviembre a través del correo electrónico del SIG.</t>
  </si>
  <si>
    <t>CUADRO DE APROBACIONES DEL PROCESO GAF-JTH</t>
  </si>
  <si>
    <r>
      <rPr>
        <b/>
        <i/>
        <sz val="8"/>
        <color rgb="FF000000"/>
        <rFont val="Calibri"/>
        <charset val="134"/>
      </rPr>
      <t xml:space="preserve">Elaboró:  </t>
    </r>
    <r>
      <rPr>
        <i/>
        <sz val="8"/>
        <color rgb="FF000000"/>
        <rFont val="Calibri"/>
        <charset val="134"/>
      </rPr>
      <t xml:space="preserve">Colaboradores Proceso GAF
Jefatura de Talento Humano 
</t>
    </r>
    <r>
      <rPr>
        <b/>
        <i/>
        <sz val="8"/>
        <color rgb="FF000000"/>
        <rFont val="Calibri"/>
        <charset val="134"/>
      </rPr>
      <t xml:space="preserve">Fecha: </t>
    </r>
    <r>
      <rPr>
        <i/>
        <sz val="8"/>
        <color rgb="FF000000"/>
        <rFont val="Calibri"/>
        <charset val="134"/>
      </rPr>
      <t xml:space="preserve"> 05/05/2023</t>
    </r>
  </si>
  <si>
    <r>
      <rPr>
        <b/>
        <i/>
        <sz val="8"/>
        <color rgb="FF000000"/>
        <rFont val="Calibri"/>
        <charset val="134"/>
      </rPr>
      <t xml:space="preserve">Revisó: </t>
    </r>
    <r>
      <rPr>
        <i/>
        <sz val="8"/>
        <color rgb="FF000000"/>
        <rFont val="Calibri"/>
        <charset val="134"/>
      </rPr>
      <t xml:space="preserve"> Jefe de Talento Humano 
</t>
    </r>
    <r>
      <rPr>
        <b/>
        <i/>
        <sz val="8"/>
        <color rgb="FF000000"/>
        <rFont val="Calibri"/>
        <charset val="134"/>
      </rPr>
      <t xml:space="preserve">
Fecha: </t>
    </r>
    <r>
      <rPr>
        <i/>
        <sz val="8"/>
        <color rgb="FF000000"/>
        <rFont val="Calibri"/>
        <charset val="134"/>
      </rPr>
      <t xml:space="preserve">05/05/2023
</t>
    </r>
    <r>
      <rPr>
        <b/>
        <i/>
        <sz val="8"/>
        <color rgb="FF000000"/>
        <rFont val="Calibri"/>
        <charset val="134"/>
      </rPr>
      <t xml:space="preserve">Verificó: </t>
    </r>
    <r>
      <rPr>
        <i/>
        <sz val="8"/>
        <color rgb="FF000000"/>
        <rFont val="Calibri"/>
        <charset val="134"/>
      </rPr>
      <t>Responsable del SIG / Oficina Asesora de Planeación y Desarrollo Corporativo</t>
    </r>
    <r>
      <rPr>
        <b/>
        <i/>
        <sz val="8"/>
        <color rgb="FF000000"/>
        <rFont val="Calibri"/>
        <charset val="134"/>
      </rPr>
      <t xml:space="preserve">
Fecha: 17</t>
    </r>
    <r>
      <rPr>
        <i/>
        <sz val="8"/>
        <color rgb="FF000000"/>
        <rFont val="Calibri"/>
        <charset val="134"/>
      </rPr>
      <t>/05/2023</t>
    </r>
  </si>
  <si>
    <t xml:space="preserve">Velar por el cabal funcionamiento de los órganos de administración y el estricto cumplimiento de la Ley. Asesorar a la Federación y a las gobernaciones en asuntos jurídicos en el desarrollo de los objetivos misionales, así como, coordinar la defensa jurídica de la entidad y los departamentos. </t>
  </si>
  <si>
    <t>1. Falta de control y vigilancia a los procesos judiciales.
2. Errores en la información de los expedientes</t>
  </si>
  <si>
    <t>Indebida representación judicial de la Entidad.</t>
  </si>
  <si>
    <t>1. Inoportunidad en las actuaciones procesales.
2. Pérdida de oportunidad procesal.
3. Preclusión de términos judiciales.
4. Fallos adversos a la Entidad.
5. Perdida de recursos financieros de la Entidad.
6. Acciones legales en contra de la Entidad.</t>
  </si>
  <si>
    <t>Asignar a colaboradores del área la tarea de hacer seguimiento a los estados de los procesos en que la Federación es parte, llevar un registro de las actuaciones ocurridas en los procesos, hacer seguimiento a las tareas asignadas.</t>
  </si>
  <si>
    <t>1. Seguimiento y control por parte del líder del proceso a las actuaciones judiciales. 
2. Realizar mesas de trabajo frecuentes para evitar la materialización del riesgo.
3. Denunciar antes las autoridades competentes y entes de control sobre presuntos casos de corrupción.</t>
  </si>
  <si>
    <t>1. Se hace seguimiento semanal al estado de los procesos judiciales por parte de los apoderados de la FND y verificación por parte de un contratista de la entidad.
2. Se tiene un listado de seguimiento a los procesos judiciales en que la entidad es parte, el cual se mantiene actualizado. 
3. Durante el período comprendido entre enero y abril de 2023 se realizó la verificación y seguimiento de quince (15) procesos judiciales-contenciosos administrativos- donde la Federación actúa tanto como demandante como demandada.
4. Se presentan a la Secretaria General informes mensuales del seguimiento efectuado a los procesos judiciales.</t>
  </si>
  <si>
    <t>1. Se hace seguimiento semanal al estado de los procesos judiciales por parte de los apoderados de la FND y verificación por parte de un contratista de la entidad.
2. Se tiene un listado de seguimiento a los procesos judiciales en que la entidad es parte, el cual se mantiene actualizado. 
3. Durante el período comprendido entre enero y abril de 2023 se realizó la verificación y seguimiento de doce (12) procesos judiciales donde la Federación actúa tanto como demandante como demandada.
4. Se presentan a la Secretaria General informes mensuales del seguimiento efectuado a los procesos judiciales.</t>
  </si>
  <si>
    <t>Actividades ejecutadas 
No se materializaron riesgos de corrupción.</t>
  </si>
  <si>
    <t>1. Se hace seguimiento semanal al estado de los procesos judiciales por parte de los apoderados de la FND y por parte de un contratista del área y se realiza verificación de los informes de seguimiento por el Jefe de Asistencia Jurídica Institucional.
 2. Se tiene un listado de seguimiento a los procesos judiciales en que la entidad es parte, el cual se mantiene actualizado con base en los reportes de seguimiento entregados. 
 3. Durante el período comprendido entre septiembre y diciembre de 2023 se realizó la verificación y seguimiento de doce (12) procesos judiciales donde la Federación actúa tanto como demandante como demandada.</t>
  </si>
  <si>
    <r>
      <rPr>
        <b/>
        <sz val="8"/>
        <color rgb="FF000000"/>
        <rFont val="Calibri"/>
        <charset val="134"/>
      </rPr>
      <t xml:space="preserve">Elaboró:  </t>
    </r>
    <r>
      <rPr>
        <sz val="8"/>
        <color rgb="FF000000"/>
        <rFont val="Calibri"/>
        <charset val="134"/>
      </rPr>
      <t xml:space="preserve">Colaboradores Proceso GJA
</t>
    </r>
    <r>
      <rPr>
        <b/>
        <sz val="8"/>
        <color rgb="FF000000"/>
        <rFont val="Calibri"/>
        <charset val="134"/>
      </rPr>
      <t xml:space="preserve">Fecha: </t>
    </r>
    <r>
      <rPr>
        <sz val="8"/>
        <color rgb="FF000000"/>
        <rFont val="Calibri"/>
        <charset val="134"/>
      </rPr>
      <t xml:space="preserve"> 05/05/2023</t>
    </r>
  </si>
  <si>
    <r>
      <rPr>
        <b/>
        <sz val="8"/>
        <color rgb="FF000000"/>
        <rFont val="Calibri"/>
        <charset val="134"/>
      </rPr>
      <t xml:space="preserve">Revisó: </t>
    </r>
    <r>
      <rPr>
        <sz val="8"/>
        <color rgb="FF000000"/>
        <rFont val="Calibri"/>
        <charset val="134"/>
      </rPr>
      <t xml:space="preserve"> Jefe de Asistencia Jurídica
Institucional
</t>
    </r>
    <r>
      <rPr>
        <b/>
        <sz val="8"/>
        <color rgb="FF000000"/>
        <rFont val="Calibri"/>
        <charset val="134"/>
      </rPr>
      <t xml:space="preserve">
Fecha: </t>
    </r>
    <r>
      <rPr>
        <sz val="8"/>
        <color rgb="FF000000"/>
        <rFont val="Calibri"/>
        <charset val="134"/>
      </rPr>
      <t xml:space="preserve">05/05/2023
</t>
    </r>
    <r>
      <rPr>
        <b/>
        <sz val="8"/>
        <color rgb="FF000000"/>
        <rFont val="Calibri"/>
        <charset val="134"/>
      </rPr>
      <t xml:space="preserve">Verificó: </t>
    </r>
    <r>
      <rPr>
        <sz val="8"/>
        <color rgb="FF000000"/>
        <rFont val="Calibri"/>
        <charset val="134"/>
      </rPr>
      <t>Responsable del SIG / Oficina Asesora de Planeación y Desarrollo Corporativo</t>
    </r>
    <r>
      <rPr>
        <b/>
        <sz val="8"/>
        <color rgb="FF000000"/>
        <rFont val="Calibri"/>
        <charset val="134"/>
      </rPr>
      <t xml:space="preserve">
Fecha: 17</t>
    </r>
    <r>
      <rPr>
        <sz val="8"/>
        <color rgb="FF000000"/>
        <rFont val="Calibri"/>
        <charset val="134"/>
      </rPr>
      <t>/05/2023</t>
    </r>
  </si>
  <si>
    <r>
      <rPr>
        <b/>
        <sz val="8"/>
        <color rgb="FF000000"/>
        <rFont val="Calibri"/>
        <charset val="134"/>
      </rPr>
      <t>Aprobó:</t>
    </r>
    <r>
      <rPr>
        <sz val="8"/>
        <color rgb="FF000000"/>
        <rFont val="Calibri"/>
        <charset val="134"/>
      </rPr>
      <t xml:space="preserve">  Líder del proceso GJA
Secretaría Genral 
</t>
    </r>
    <r>
      <rPr>
        <b/>
        <sz val="8"/>
        <color rgb="FF000000"/>
        <rFont val="Calibri"/>
        <charset val="134"/>
      </rPr>
      <t>Fecha</t>
    </r>
    <r>
      <rPr>
        <sz val="8"/>
        <color rgb="FF000000"/>
        <rFont val="Calibri"/>
        <charset val="134"/>
      </rPr>
      <t xml:space="preserve">: 05/05/2023
</t>
    </r>
  </si>
  <si>
    <t>CONTROL DE CAMBIOS</t>
  </si>
  <si>
    <t>No. Versión.</t>
  </si>
  <si>
    <t>Ítem de Cambio</t>
  </si>
  <si>
    <t>Motivo del Cambio</t>
  </si>
  <si>
    <t>Fecha del Cambio</t>
  </si>
  <si>
    <t>Versión Inicial</t>
  </si>
  <si>
    <t>NA</t>
  </si>
  <si>
    <t>Cambio nombre del formato e Inclusión de la columna de tipo de riesgo</t>
  </si>
  <si>
    <t>Se cambia el nombre del formato a Matriz de Riesgos de corrupción y Soborno Dentro de la implementación del Sistema de Gestión Antisoborno bajo lineamientos de la NTC:ISO 37001 se requiere definir los riesgos tanto de corrupción como de soborno, por lo que se incluye esta opción dentro de la matriz existente y así complementar el requerimiento de la NTC.</t>
  </si>
  <si>
    <t>Cambio nombre del formato, ajuste  de la columna de tipo de riesgo eliminando o suprimiendo la opción de soborno</t>
  </si>
  <si>
    <t xml:space="preserve">Teniendo como base los conocimientos adquiridos y la actividades desarrolladas y sugerencias de consultores e instructores, se decide dividir la matriz y estandarizar a temas netamente de corrupción. </t>
  </si>
  <si>
    <t xml:space="preserve">Cambio nombre del formato, ajuste  de la columna valoración del riesgo </t>
  </si>
  <si>
    <t xml:space="preserve">Se cambia la formula de la valoración del riesgo, ajustándola a las directrices de DAFP </t>
  </si>
  <si>
    <t>Cuadro de aprobaciones</t>
  </si>
  <si>
    <t xml:space="preserve">Se incluye cuadro de aprobaciones, de acuerdo al procedimiento de información documentada y se anexa fecha de revisión.  </t>
  </si>
  <si>
    <t xml:space="preserve">*Instructivo 
*Proceso
*Codificación 
*Cuadro de Aprobaciones
</t>
  </si>
  <si>
    <t>Se incorpora al formato un instructivo con información general, cuadros de valoración que permitirá al proceso un mejor diligenciamiento del formato.
Se Establecen listas desplegables, las cuales permite al responsable del proceso diligenciar con mayor seguridad el formato.
Se realiza incorporación de nuevas columnas que permiten a los siguientes procesos discriminar de manera detallada los riesgos de corrupción desde el objetivo planteado por cada uno, con lo responsables directos en cada una de las subdirecciones, jefaturas y/o áreas.
Proceso GIO-POE-GPE y GAF
Se genera nueva codificación dando cumplimiento a la articulación con el procedimiento GIO-PD-02 (Procedimiento Gestión y Administración del Riesgo)</t>
  </si>
  <si>
    <t>CUADRO DE ARPBACIONES</t>
  </si>
  <si>
    <r>
      <rPr>
        <b/>
        <sz val="8"/>
        <color rgb="FF000000"/>
        <rFont val="Calibri"/>
        <charset val="134"/>
      </rPr>
      <t xml:space="preserve">Elaboró:  </t>
    </r>
    <r>
      <rPr>
        <sz val="8"/>
        <color rgb="FF000000"/>
        <rFont val="Calibri"/>
        <charset val="134"/>
      </rPr>
      <t xml:space="preserve">Analista Oficina de Planeación
</t>
    </r>
    <r>
      <rPr>
        <b/>
        <sz val="8"/>
        <color rgb="FF000000"/>
        <rFont val="Calibri"/>
        <charset val="134"/>
      </rPr>
      <t xml:space="preserve">Fecha: </t>
    </r>
    <r>
      <rPr>
        <sz val="8"/>
        <color rgb="FF000000"/>
        <rFont val="Calibri"/>
        <charset val="134"/>
      </rPr>
      <t xml:space="preserve"> 23/02/2023</t>
    </r>
  </si>
  <si>
    <r>
      <rPr>
        <b/>
        <sz val="8"/>
        <color rgb="FF000000"/>
        <rFont val="Calibri"/>
        <charset val="134"/>
      </rPr>
      <t xml:space="preserve">Revisó: </t>
    </r>
    <r>
      <rPr>
        <sz val="8"/>
        <color rgb="FF000000"/>
        <rFont val="Calibri"/>
        <charset val="134"/>
      </rPr>
      <t xml:space="preserve">Jefe (E)  Oficina Asesora de Planeación 
</t>
    </r>
    <r>
      <rPr>
        <b/>
        <sz val="8"/>
        <color rgb="FF000000"/>
        <rFont val="Calibri"/>
        <charset val="134"/>
      </rPr>
      <t xml:space="preserve">
Fecha: </t>
    </r>
    <r>
      <rPr>
        <sz val="8"/>
        <color rgb="FF000000"/>
        <rFont val="Calibri"/>
        <charset val="134"/>
      </rPr>
      <t xml:space="preserve">23/02/2023
</t>
    </r>
    <r>
      <rPr>
        <b/>
        <sz val="8"/>
        <color rgb="FF000000"/>
        <rFont val="Calibri"/>
        <charset val="134"/>
      </rPr>
      <t xml:space="preserve">Verificó: </t>
    </r>
    <r>
      <rPr>
        <sz val="8"/>
        <color rgb="FF000000"/>
        <rFont val="Calibri"/>
        <charset val="134"/>
      </rPr>
      <t>Colaborador SIG / Oficina de Planeación</t>
    </r>
    <r>
      <rPr>
        <b/>
        <sz val="8"/>
        <color rgb="FF000000"/>
        <rFont val="Calibri"/>
        <charset val="134"/>
      </rPr>
      <t xml:space="preserve">
Fecha: </t>
    </r>
    <r>
      <rPr>
        <sz val="8"/>
        <color rgb="FF000000"/>
        <rFont val="Calibri"/>
        <charset val="134"/>
      </rPr>
      <t>27/02/2023</t>
    </r>
  </si>
  <si>
    <r>
      <rPr>
        <b/>
        <sz val="8"/>
        <color rgb="FF000000"/>
        <rFont val="Calibri"/>
        <charset val="134"/>
      </rPr>
      <t>Aprobó:</t>
    </r>
    <r>
      <rPr>
        <sz val="8"/>
        <color rgb="FF000000"/>
        <rFont val="Calibri"/>
        <charset val="134"/>
      </rPr>
      <t xml:space="preserve">  Líderes del proceso GIO
Jefe (E) Oficina Asesora de Planeación
Jefe Oficina de Control Interno
</t>
    </r>
    <r>
      <rPr>
        <b/>
        <sz val="8"/>
        <color rgb="FF000000"/>
        <rFont val="Calibri"/>
        <charset val="134"/>
      </rPr>
      <t>Fecha</t>
    </r>
    <r>
      <rPr>
        <sz val="8"/>
        <color rgb="FF000000"/>
        <rFont val="Calibri"/>
        <charset val="134"/>
      </rPr>
      <t xml:space="preserve">: 24/02/2023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</si>
</sst>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d/m/yyyy"/>
    <numFmt numFmtId="169" formatCode="dd\-mm\-yyyy"/>
    <numFmt numFmtId="170" formatCode="dd/mm/yyyy"/>
  </numFmts>
  <fonts count="66">
    <font>
      <sz val="11"/>
      <color theme="1"/>
      <name val="Arial"/>
      <charset val="134"/>
      <scheme val="minor"/>
    </font>
    <font>
      <sz val="11"/>
      <color theme="1"/>
      <name val="Calibri"/>
      <charset val="134"/>
    </font>
    <font>
      <b/>
      <sz val="12"/>
      <color theme="1"/>
      <name val="Calibri"/>
      <charset val="134"/>
    </font>
    <font>
      <sz val="11"/>
      <name val="Arial"/>
      <charset val="134"/>
      <scheme val="minor"/>
    </font>
    <font>
      <b/>
      <sz val="8"/>
      <color theme="1"/>
      <name val="Calibri"/>
      <charset val="134"/>
    </font>
    <font>
      <sz val="8"/>
      <color theme="1"/>
      <name val="Calibri"/>
      <charset val="134"/>
    </font>
    <font>
      <sz val="11"/>
      <color theme="1"/>
      <name val="Arial"/>
      <charset val="134"/>
    </font>
    <font>
      <sz val="9"/>
      <color theme="1"/>
      <name val="Calibri"/>
      <charset val="134"/>
    </font>
    <font>
      <b/>
      <sz val="11"/>
      <color theme="0"/>
      <name val="Calibri"/>
      <charset val="134"/>
    </font>
    <font>
      <b/>
      <sz val="11"/>
      <color theme="0"/>
      <name val="Arial"/>
      <charset val="134"/>
    </font>
    <font>
      <b/>
      <sz val="11"/>
      <color theme="1"/>
      <name val="Calibri"/>
      <charset val="134"/>
    </font>
    <font>
      <i/>
      <sz val="11"/>
      <color theme="1"/>
      <name val="Calibri"/>
      <charset val="134"/>
    </font>
    <font>
      <b/>
      <sz val="8"/>
      <color rgb="FF000000"/>
      <name val="Calibri"/>
      <charset val="134"/>
    </font>
    <font>
      <sz val="8"/>
      <color rgb="FF000000"/>
      <name val="Calibri"/>
      <charset val="134"/>
    </font>
    <font>
      <sz val="10"/>
      <color theme="1"/>
      <name val="Times New Roman"/>
      <charset val="134"/>
    </font>
    <font>
      <sz val="8"/>
      <color theme="1"/>
      <name val="Arial"/>
      <charset val="134"/>
    </font>
    <font>
      <b/>
      <sz val="8"/>
      <color theme="1"/>
      <name val="Arial"/>
      <charset val="134"/>
    </font>
    <font>
      <b/>
      <sz val="10"/>
      <color theme="0"/>
      <name val="Calibri"/>
      <charset val="134"/>
    </font>
    <font>
      <i/>
      <sz val="11"/>
      <color theme="1"/>
      <name val="Arial"/>
      <charset val="134"/>
    </font>
    <font>
      <i/>
      <sz val="10"/>
      <color theme="1"/>
      <name val="Calibri"/>
      <charset val="134"/>
    </font>
    <font>
      <b/>
      <i/>
      <sz val="10"/>
      <color theme="1"/>
      <name val="Calibri"/>
      <charset val="134"/>
    </font>
    <font>
      <b/>
      <i/>
      <sz val="11"/>
      <color theme="1"/>
      <name val="Arial"/>
      <charset val="134"/>
    </font>
    <font>
      <b/>
      <i/>
      <sz val="11"/>
      <color rgb="FF00B050"/>
      <name val="Arial"/>
      <charset val="134"/>
    </font>
    <font>
      <b/>
      <sz val="10"/>
      <color theme="1"/>
      <name val="Calibri"/>
      <charset val="134"/>
    </font>
    <font>
      <b/>
      <sz val="9"/>
      <color theme="1"/>
      <name val="Calibri"/>
      <charset val="134"/>
    </font>
    <font>
      <b/>
      <i/>
      <sz val="11"/>
      <color theme="1"/>
      <name val="Calibri"/>
      <charset val="134"/>
    </font>
    <font>
      <i/>
      <sz val="11"/>
      <color theme="0"/>
      <name val="Calibri"/>
      <charset val="134"/>
    </font>
    <font>
      <b/>
      <i/>
      <sz val="11"/>
      <color theme="0"/>
      <name val="Calibri"/>
      <charset val="134"/>
    </font>
    <font>
      <i/>
      <sz val="11"/>
      <name val="Arial"/>
      <charset val="134"/>
      <scheme val="minor"/>
    </font>
    <font>
      <i/>
      <sz val="11"/>
      <color rgb="FF000000"/>
      <name val="Calibri"/>
      <charset val="134"/>
    </font>
    <font>
      <i/>
      <sz val="10"/>
      <color theme="1"/>
      <name val="Times New Roman"/>
      <charset val="134"/>
    </font>
    <font>
      <b/>
      <i/>
      <sz val="8"/>
      <color rgb="FF000000"/>
      <name val="Calibri"/>
      <charset val="134"/>
    </font>
    <font>
      <i/>
      <sz val="8"/>
      <color theme="1"/>
      <name val="Calibri"/>
      <charset val="134"/>
    </font>
    <font>
      <b/>
      <i/>
      <sz val="11"/>
      <color rgb="FF00B050"/>
      <name val="Calibri"/>
      <charset val="134"/>
    </font>
    <font>
      <i/>
      <u/>
      <sz val="11"/>
      <color rgb="FF000000"/>
      <name val="Calibri"/>
      <charset val="134"/>
    </font>
    <font>
      <i/>
      <sz val="12"/>
      <color theme="1"/>
      <name val="Calibri"/>
      <charset val="134"/>
    </font>
    <font>
      <b/>
      <i/>
      <sz val="11"/>
      <color rgb="FFC00000"/>
      <name val="Arial"/>
      <charset val="134"/>
    </font>
    <font>
      <b/>
      <i/>
      <sz val="11"/>
      <color rgb="FF548DD4"/>
      <name val="Arial"/>
      <charset val="134"/>
    </font>
    <font>
      <b/>
      <i/>
      <sz val="11"/>
      <color rgb="FFE36C09"/>
      <name val="Arial"/>
      <charset val="134"/>
    </font>
    <font>
      <b/>
      <i/>
      <sz val="11"/>
      <color rgb="FF9C0006"/>
      <name val="Arial"/>
      <charset val="134"/>
    </font>
    <font>
      <b/>
      <i/>
      <sz val="10"/>
      <color theme="0"/>
      <name val="Calibri"/>
      <charset val="134"/>
    </font>
    <font>
      <b/>
      <i/>
      <sz val="12"/>
      <color theme="1"/>
      <name val="Calibri"/>
      <charset val="134"/>
    </font>
    <font>
      <i/>
      <sz val="9"/>
      <color theme="1"/>
      <name val="Calibri"/>
      <charset val="134"/>
    </font>
    <font>
      <b/>
      <i/>
      <sz val="11"/>
      <color theme="0"/>
      <name val="Arial"/>
      <charset val="134"/>
    </font>
    <font>
      <i/>
      <sz val="12"/>
      <color theme="1"/>
      <name val="Arial"/>
      <charset val="134"/>
    </font>
    <font>
      <b/>
      <i/>
      <sz val="8"/>
      <color theme="1"/>
      <name val="Calibri"/>
      <charset val="134"/>
    </font>
    <font>
      <b/>
      <i/>
      <sz val="9"/>
      <color theme="1"/>
      <name val="Calibri"/>
      <charset val="134"/>
    </font>
    <font>
      <i/>
      <sz val="10"/>
      <color theme="1"/>
      <name val="Arial"/>
      <charset val="134"/>
    </font>
    <font>
      <i/>
      <sz val="8"/>
      <color theme="1"/>
      <name val="Arial"/>
      <charset val="134"/>
    </font>
    <font>
      <b/>
      <u/>
      <sz val="12"/>
      <color theme="0"/>
      <name val="Calibri"/>
      <charset val="134"/>
    </font>
    <font>
      <b/>
      <sz val="12"/>
      <color theme="1"/>
      <name val="Arial"/>
      <charset val="134"/>
    </font>
    <font>
      <b/>
      <sz val="10"/>
      <color theme="1"/>
      <name val="Arial"/>
      <charset val="134"/>
    </font>
    <font>
      <sz val="10"/>
      <color theme="1"/>
      <name val="Arial"/>
      <charset val="134"/>
    </font>
    <font>
      <b/>
      <sz val="12"/>
      <color rgb="FFFF0000"/>
      <name val="Arial"/>
      <charset val="134"/>
    </font>
    <font>
      <b/>
      <sz val="9"/>
      <color theme="1"/>
      <name val="Arial"/>
      <charset val="134"/>
    </font>
    <font>
      <sz val="11"/>
      <color rgb="FF000000"/>
      <name val="Calibri"/>
      <charset val="134"/>
    </font>
    <font>
      <sz val="10"/>
      <color theme="1"/>
      <name val="Calibri"/>
      <charset val="134"/>
    </font>
    <font>
      <sz val="11"/>
      <color rgb="FF000000"/>
      <name val="Arial"/>
      <charset val="134"/>
    </font>
    <font>
      <i/>
      <u/>
      <sz val="11"/>
      <color rgb="FF0066CC"/>
      <name val="Calibri"/>
      <charset val="134"/>
    </font>
    <font>
      <i/>
      <u/>
      <sz val="11"/>
      <color rgb="FF1155CC"/>
      <name val="Calibri"/>
      <charset val="134"/>
    </font>
    <font>
      <i/>
      <sz val="8"/>
      <color rgb="FF000000"/>
      <name val="Calibri"/>
      <charset val="134"/>
    </font>
    <font>
      <b/>
      <i/>
      <sz val="11"/>
      <color rgb="FF000000"/>
      <name val="Calibri"/>
      <charset val="134"/>
    </font>
    <font>
      <b/>
      <sz val="12"/>
      <color rgb="FF000000"/>
      <name val="Arial"/>
      <charset val="134"/>
    </font>
    <font>
      <b/>
      <sz val="11"/>
      <color rgb="FF000000"/>
      <name val="Calibri"/>
      <charset val="134"/>
    </font>
    <font>
      <b/>
      <i/>
      <u/>
      <sz val="11"/>
      <color rgb="FF000000"/>
      <name val="Calibri"/>
      <charset val="134"/>
    </font>
    <font>
      <sz val="10"/>
      <name val="SimSun"/>
      <charset val="134"/>
    </font>
  </fonts>
  <fills count="23">
    <fill>
      <patternFill patternType="none"/>
    </fill>
    <fill>
      <patternFill patternType="gray125"/>
    </fill>
    <fill>
      <patternFill patternType="solid">
        <fgColor theme="0"/>
        <bgColor theme="0"/>
      </patternFill>
    </fill>
    <fill>
      <patternFill patternType="solid">
        <fgColor theme="4"/>
        <bgColor theme="4"/>
      </patternFill>
    </fill>
    <fill>
      <patternFill patternType="solid">
        <fgColor rgb="FFFFFFFF"/>
        <bgColor rgb="FFFFFFFF"/>
      </patternFill>
    </fill>
    <fill>
      <patternFill patternType="solid">
        <fgColor rgb="FF00CC00"/>
        <bgColor rgb="FF00CC00"/>
      </patternFill>
    </fill>
    <fill>
      <patternFill patternType="solid">
        <fgColor rgb="FFFBD4B4"/>
        <bgColor rgb="FFFBD4B4"/>
      </patternFill>
    </fill>
    <fill>
      <patternFill patternType="solid">
        <fgColor rgb="FFFDE9D9"/>
        <bgColor rgb="FFFDE9D9"/>
      </patternFill>
    </fill>
    <fill>
      <patternFill patternType="solid">
        <fgColor rgb="FFFDF669"/>
        <bgColor rgb="FFFDF669"/>
      </patternFill>
    </fill>
    <fill>
      <patternFill patternType="solid">
        <fgColor rgb="FF366092"/>
        <bgColor rgb="FF366092"/>
      </patternFill>
    </fill>
    <fill>
      <patternFill patternType="solid">
        <fgColor rgb="FF006699"/>
        <bgColor rgb="FF006699"/>
      </patternFill>
    </fill>
    <fill>
      <patternFill patternType="solid">
        <fgColor rgb="FF33CC33"/>
        <bgColor rgb="FF33CC33"/>
      </patternFill>
    </fill>
    <fill>
      <patternFill patternType="solid">
        <fgColor rgb="FFFFFF00"/>
        <bgColor rgb="FFFFFF00"/>
      </patternFill>
    </fill>
    <fill>
      <patternFill patternType="solid">
        <fgColor rgb="FFFFC000"/>
        <bgColor rgb="FFFFC000"/>
      </patternFill>
    </fill>
    <fill>
      <patternFill patternType="solid">
        <fgColor rgb="FF92D050"/>
        <bgColor rgb="FF92D050"/>
      </patternFill>
    </fill>
    <fill>
      <patternFill patternType="solid">
        <fgColor rgb="FFA5A5A5"/>
        <bgColor rgb="FFA5A5A5"/>
      </patternFill>
    </fill>
    <fill>
      <patternFill patternType="solid">
        <fgColor rgb="FF089250"/>
        <bgColor rgb="FF089250"/>
      </patternFill>
    </fill>
    <fill>
      <patternFill patternType="solid">
        <fgColor rgb="FFD8D8D8"/>
        <bgColor rgb="FFD8D8D8"/>
      </patternFill>
    </fill>
    <fill>
      <patternFill patternType="solid">
        <fgColor rgb="FFF2F2F2"/>
        <bgColor rgb="FFF2F2F2"/>
      </patternFill>
    </fill>
    <fill>
      <patternFill patternType="solid">
        <fgColor rgb="FFFF0000"/>
        <bgColor rgb="FFFF0000"/>
      </patternFill>
    </fill>
    <fill>
      <patternFill patternType="solid">
        <fgColor rgb="FF95B3D7"/>
        <bgColor rgb="FF95B3D7"/>
      </patternFill>
    </fill>
    <fill>
      <patternFill patternType="solid">
        <fgColor rgb="FFB8CCE4"/>
        <bgColor rgb="FFB8CCE4"/>
      </patternFill>
    </fill>
    <fill>
      <patternFill patternType="solid">
        <fgColor rgb="FFBFBFBF"/>
        <bgColor rgb="FFBFBFBF"/>
      </patternFill>
    </fill>
  </fills>
  <borders count="142">
    <border>
      <left/>
      <right/>
      <top/>
      <bottom/>
      <diagonal/>
    </border>
    <border>
      <left style="medium">
        <color rgb="FF95B3D7"/>
      </left>
      <right/>
      <top style="medium">
        <color rgb="FF95B3D7"/>
      </top>
      <bottom style="medium">
        <color rgb="FF95B3D7"/>
      </bottom>
      <diagonal/>
    </border>
    <border>
      <left/>
      <right/>
      <top style="medium">
        <color rgb="FF95B3D7"/>
      </top>
      <bottom style="medium">
        <color rgb="FF95B3D7"/>
      </bottom>
      <diagonal/>
    </border>
    <border>
      <left/>
      <right style="medium">
        <color rgb="FF95B3D7"/>
      </right>
      <top style="medium">
        <color rgb="FF95B3D7"/>
      </top>
      <bottom style="medium">
        <color rgb="FF95B3D7"/>
      </bottom>
      <diagonal/>
    </border>
    <border>
      <left style="medium">
        <color rgb="FF95B3D7"/>
      </left>
      <right style="thin">
        <color rgb="FF95B3D7"/>
      </right>
      <top style="medium">
        <color rgb="FF95B3D7"/>
      </top>
      <bottom style="medium">
        <color rgb="FF95B3D7"/>
      </bottom>
      <diagonal/>
    </border>
    <border>
      <left style="thin">
        <color rgb="FF95B3D7"/>
      </left>
      <right style="thin">
        <color rgb="FF95B3D7"/>
      </right>
      <top style="medium">
        <color rgb="FF95B3D7"/>
      </top>
      <bottom style="medium">
        <color rgb="FF95B3D7"/>
      </bottom>
      <diagonal/>
    </border>
    <border>
      <left style="thin">
        <color rgb="FF95B3D7"/>
      </left>
      <right style="medium">
        <color rgb="FF95B3D7"/>
      </right>
      <top style="medium">
        <color rgb="FF95B3D7"/>
      </top>
      <bottom style="medium">
        <color rgb="FF95B3D7"/>
      </bottom>
      <diagonal/>
    </border>
    <border>
      <left style="medium">
        <color rgb="FF95B3D7"/>
      </left>
      <right style="thin">
        <color rgb="FF95B3D7"/>
      </right>
      <top/>
      <bottom style="thin">
        <color rgb="FF95B3D7"/>
      </bottom>
      <diagonal/>
    </border>
    <border>
      <left style="thin">
        <color rgb="FF95B3D7"/>
      </left>
      <right style="thin">
        <color rgb="FF95B3D7"/>
      </right>
      <top/>
      <bottom style="thin">
        <color rgb="FF95B3D7"/>
      </bottom>
      <diagonal/>
    </border>
    <border>
      <left style="thin">
        <color rgb="FF95B3D7"/>
      </left>
      <right style="medium">
        <color rgb="FF95B3D7"/>
      </right>
      <top/>
      <bottom style="thin">
        <color rgb="FF95B3D7"/>
      </bottom>
      <diagonal/>
    </border>
    <border>
      <left style="medium">
        <color rgb="FF95B3D7"/>
      </left>
      <right style="thin">
        <color rgb="FF95B3D7"/>
      </right>
      <top style="thin">
        <color rgb="FF95B3D7"/>
      </top>
      <bottom style="thin">
        <color rgb="FF95B3D7"/>
      </bottom>
      <diagonal/>
    </border>
    <border>
      <left style="thin">
        <color rgb="FF95B3D7"/>
      </left>
      <right style="thin">
        <color rgb="FF95B3D7"/>
      </right>
      <top style="thin">
        <color rgb="FF95B3D7"/>
      </top>
      <bottom style="thin">
        <color rgb="FF95B3D7"/>
      </bottom>
      <diagonal/>
    </border>
    <border>
      <left style="thin">
        <color rgb="FF95B3D7"/>
      </left>
      <right style="medium">
        <color rgb="FF95B3D7"/>
      </right>
      <top style="thin">
        <color rgb="FF95B3D7"/>
      </top>
      <bottom style="thin">
        <color rgb="FF95B3D7"/>
      </bottom>
      <diagonal/>
    </border>
    <border>
      <left style="medium">
        <color rgb="FF95B3D7"/>
      </left>
      <right style="thin">
        <color rgb="FF95B3D7"/>
      </right>
      <top style="thin">
        <color rgb="FF95B3D7"/>
      </top>
      <bottom/>
      <diagonal/>
    </border>
    <border>
      <left style="thin">
        <color rgb="FF95B3D7"/>
      </left>
      <right style="thin">
        <color rgb="FF95B3D7"/>
      </right>
      <top style="thin">
        <color rgb="FF95B3D7"/>
      </top>
      <bottom/>
      <diagonal/>
    </border>
    <border>
      <left style="thin">
        <color rgb="FF95B3D7"/>
      </left>
      <right style="medium">
        <color rgb="FF95B3D7"/>
      </right>
      <top style="thin">
        <color rgb="FF95B3D7"/>
      </top>
      <bottom/>
      <diagonal/>
    </border>
    <border>
      <left style="medium">
        <color rgb="FF95B3D7"/>
      </left>
      <right style="thin">
        <color rgb="FF95B3D7"/>
      </right>
      <top style="thin">
        <color rgb="FF95B3D7"/>
      </top>
      <bottom style="medium">
        <color rgb="FF95B3D7"/>
      </bottom>
      <diagonal/>
    </border>
    <border>
      <left style="thin">
        <color rgb="FF95B3D7"/>
      </left>
      <right style="thin">
        <color rgb="FF95B3D7"/>
      </right>
      <top style="thin">
        <color rgb="FF95B3D7"/>
      </top>
      <bottom style="medium">
        <color rgb="FF95B3D7"/>
      </bottom>
      <diagonal/>
    </border>
    <border>
      <left style="thin">
        <color rgb="FF95B3D7"/>
      </left>
      <right style="medium">
        <color rgb="FF95B3D7"/>
      </right>
      <top style="thin">
        <color rgb="FF95B3D7"/>
      </top>
      <bottom style="medium">
        <color rgb="FF95B3D7"/>
      </bottom>
      <diagonal/>
    </border>
    <border>
      <left style="medium">
        <color rgb="FF95B3D7"/>
      </left>
      <right/>
      <top/>
      <bottom/>
      <diagonal/>
    </border>
    <border>
      <left/>
      <right style="thin">
        <color rgb="FF95B3D7"/>
      </right>
      <top/>
      <bottom/>
      <diagonal/>
    </border>
    <border>
      <left style="thin">
        <color rgb="FF95B3D7"/>
      </left>
      <right/>
      <top/>
      <bottom/>
      <diagonal/>
    </border>
    <border>
      <left style="medium">
        <color rgb="FF95B3D7"/>
      </left>
      <right/>
      <top/>
      <bottom style="medium">
        <color rgb="FF95B3D7"/>
      </bottom>
      <diagonal/>
    </border>
    <border>
      <left/>
      <right style="thin">
        <color rgb="FF95B3D7"/>
      </right>
      <top/>
      <bottom style="medium">
        <color rgb="FF95B3D7"/>
      </bottom>
      <diagonal/>
    </border>
    <border>
      <left style="thin">
        <color rgb="FF95B3D7"/>
      </left>
      <right/>
      <top/>
      <bottom style="medium">
        <color rgb="FF95B3D7"/>
      </bottom>
      <diagonal/>
    </border>
    <border>
      <left/>
      <right/>
      <top/>
      <bottom style="medium">
        <color rgb="FF95B3D7"/>
      </bottom>
      <diagonal/>
    </border>
    <border>
      <left/>
      <right style="medium">
        <color rgb="FF95B3D7"/>
      </right>
      <top/>
      <bottom/>
      <diagonal/>
    </border>
    <border>
      <left/>
      <right style="medium">
        <color rgb="FF95B3D7"/>
      </right>
      <top/>
      <bottom style="medium">
        <color rgb="FF95B3D7"/>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medium">
        <color rgb="FF95B3D7"/>
      </left>
      <right style="medium">
        <color rgb="FF95B3D7"/>
      </right>
      <top style="medium">
        <color rgb="FF95B3D7"/>
      </top>
      <bottom/>
      <diagonal/>
    </border>
    <border>
      <left style="medium">
        <color rgb="FF95B3D7"/>
      </left>
      <right style="medium">
        <color rgb="FF95B3D7"/>
      </right>
      <top/>
      <bottom/>
      <diagonal/>
    </border>
    <border>
      <left style="medium">
        <color rgb="FF95B3D7"/>
      </left>
      <right style="medium">
        <color rgb="FF95B3D7"/>
      </right>
      <top/>
      <bottom style="medium">
        <color rgb="FF95B3D7"/>
      </bottom>
      <diagonal/>
    </border>
    <border>
      <left style="medium">
        <color rgb="FF95B3D7"/>
      </left>
      <right style="medium">
        <color rgb="FF95B3D7"/>
      </right>
      <top style="medium">
        <color rgb="FF95B3D7"/>
      </top>
      <bottom style="medium">
        <color rgb="FF95B3D7"/>
      </bottom>
      <diagonal/>
    </border>
    <border>
      <left style="medium">
        <color rgb="FF000000"/>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95B3D7"/>
      </left>
      <right/>
      <top style="medium">
        <color rgb="FF95B3D7"/>
      </top>
      <bottom/>
      <diagonal/>
    </border>
    <border>
      <left/>
      <right style="medium">
        <color rgb="FF95B3D7"/>
      </right>
      <top style="medium">
        <color rgb="FF95B3D7"/>
      </top>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B8CCE4"/>
      </left>
      <right style="thin">
        <color rgb="FFB8CCE4"/>
      </right>
      <top style="thin">
        <color rgb="FFB8CCE4"/>
      </top>
      <bottom style="thin">
        <color rgb="FFB8CCE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95B3D7"/>
      </right>
      <top/>
      <bottom style="thin">
        <color rgb="FF000000"/>
      </bottom>
      <diagonal/>
    </border>
    <border>
      <left/>
      <right style="thin">
        <color rgb="FF000000"/>
      </right>
      <top/>
      <bottom style="medium">
        <color rgb="FF95B3D7"/>
      </bottom>
      <diagonal/>
    </border>
    <border>
      <left/>
      <right style="thin">
        <color rgb="FF95B3D7"/>
      </right>
      <top style="thin">
        <color rgb="FF95B3D7"/>
      </top>
      <bottom style="thin">
        <color rgb="FF95B3D7"/>
      </bottom>
      <diagonal/>
    </border>
    <border>
      <left style="thin">
        <color rgb="FFB8CCE4"/>
      </left>
      <right style="thin">
        <color rgb="FFB8CCE4"/>
      </right>
      <top style="thin">
        <color rgb="FFB8CCE4"/>
      </top>
      <bottom/>
      <diagonal/>
    </border>
    <border>
      <left style="thin">
        <color rgb="FFB8CCE4"/>
      </left>
      <right/>
      <top style="thin">
        <color rgb="FFB8CCE4"/>
      </top>
      <bottom style="thin">
        <color rgb="FFB8CCE4"/>
      </bottom>
      <diagonal/>
    </border>
    <border>
      <left/>
      <right/>
      <top style="thin">
        <color rgb="FFB8CCE4"/>
      </top>
      <bottom style="thin">
        <color rgb="FFB8CCE4"/>
      </bottom>
      <diagonal/>
    </border>
    <border>
      <left style="thin">
        <color rgb="FFB8CCE4"/>
      </left>
      <right style="thin">
        <color rgb="FFB8CCE4"/>
      </right>
      <top/>
      <bottom/>
      <diagonal/>
    </border>
    <border>
      <left style="thin">
        <color rgb="FFB8CCE4"/>
      </left>
      <right style="thin">
        <color rgb="FFB8CCE4"/>
      </right>
      <top/>
      <bottom style="thin">
        <color rgb="FFB8CCE4"/>
      </bottom>
      <diagonal/>
    </border>
    <border>
      <left/>
      <right style="thin">
        <color rgb="FFB8CCE4"/>
      </right>
      <top style="thin">
        <color rgb="FFB8CCE4"/>
      </top>
      <bottom style="thin">
        <color rgb="FFB8CCE4"/>
      </bottom>
      <diagonal/>
    </border>
    <border>
      <left style="thin">
        <color rgb="FFB8CCE4"/>
      </left>
      <right/>
      <top style="thin">
        <color rgb="FFB8CCE4"/>
      </top>
      <bottom/>
      <diagonal/>
    </border>
    <border>
      <left/>
      <right style="thin">
        <color rgb="FFB8CCE4"/>
      </right>
      <top style="thin">
        <color rgb="FFB8CCE4"/>
      </top>
      <bottom/>
      <diagonal/>
    </border>
    <border>
      <left style="thin">
        <color rgb="FFB8CCE4"/>
      </left>
      <right/>
      <top/>
      <bottom/>
      <diagonal/>
    </border>
    <border>
      <left/>
      <right style="thin">
        <color rgb="FFB8CCE4"/>
      </right>
      <top/>
      <bottom/>
      <diagonal/>
    </border>
    <border>
      <left style="thin">
        <color rgb="FFB8CCE4"/>
      </left>
      <right/>
      <top/>
      <bottom style="thin">
        <color rgb="FFB8CCE4"/>
      </bottom>
      <diagonal/>
    </border>
    <border>
      <left/>
      <right style="thin">
        <color rgb="FFB8CCE4"/>
      </right>
      <top/>
      <bottom style="thin">
        <color rgb="FFB8CCE4"/>
      </bottom>
      <diagonal/>
    </border>
    <border>
      <left style="thin">
        <color rgb="FFDBE5F1"/>
      </left>
      <right style="thin">
        <color rgb="FFDBE5F1"/>
      </right>
      <top style="thin">
        <color rgb="FFDBE5F1"/>
      </top>
      <bottom style="thin">
        <color rgb="FFDBE5F1"/>
      </bottom>
      <diagonal/>
    </border>
    <border>
      <left style="thin">
        <color rgb="FF95B3D7"/>
      </left>
      <right/>
      <top style="thin">
        <color rgb="FF95B3D7"/>
      </top>
      <bottom style="thin">
        <color rgb="FF95B3D7"/>
      </bottom>
      <diagonal/>
    </border>
    <border>
      <left/>
      <right/>
      <top style="thin">
        <color rgb="FF95B3D7"/>
      </top>
      <bottom style="thin">
        <color rgb="FF95B3D7"/>
      </bottom>
      <diagonal/>
    </border>
    <border>
      <left style="thin">
        <color rgb="FF95B3D7"/>
      </left>
      <right style="thin">
        <color rgb="FF95B3D7"/>
      </right>
      <top/>
      <bottom/>
      <diagonal/>
    </border>
    <border>
      <left style="thin">
        <color rgb="FF95B3D7"/>
      </left>
      <right/>
      <top style="thin">
        <color rgb="FF95B3D7"/>
      </top>
      <bottom/>
      <diagonal/>
    </border>
    <border>
      <left/>
      <right style="thin">
        <color rgb="FF95B3D7"/>
      </right>
      <top style="thin">
        <color rgb="FF95B3D7"/>
      </top>
      <bottom/>
      <diagonal/>
    </border>
    <border>
      <left style="thin">
        <color rgb="FF95B3D7"/>
      </left>
      <right/>
      <top/>
      <bottom style="thin">
        <color rgb="FF95B3D7"/>
      </bottom>
      <diagonal/>
    </border>
    <border>
      <left/>
      <right style="thin">
        <color rgb="FF95B3D7"/>
      </right>
      <top/>
      <bottom style="thin">
        <color rgb="FF95B3D7"/>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theme="1"/>
      </right>
      <top style="medium">
        <color rgb="FF000000"/>
      </top>
      <bottom style="thin">
        <color theme="1"/>
      </bottom>
      <diagonal/>
    </border>
    <border>
      <left style="thin">
        <color theme="1"/>
      </left>
      <right/>
      <top style="medium">
        <color rgb="FF000000"/>
      </top>
      <bottom style="thin">
        <color theme="1"/>
      </bottom>
      <diagonal/>
    </border>
    <border>
      <left/>
      <right/>
      <top style="medium">
        <color rgb="FF000000"/>
      </top>
      <bottom style="thin">
        <color theme="1"/>
      </bottom>
      <diagonal/>
    </border>
    <border>
      <left style="medium">
        <color rgb="FF000000"/>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medium">
        <color rgb="FF000000"/>
      </left>
      <right style="thin">
        <color theme="1"/>
      </right>
      <top style="thin">
        <color theme="1"/>
      </top>
      <bottom/>
      <diagonal/>
    </border>
    <border>
      <left style="thin">
        <color theme="1"/>
      </left>
      <right/>
      <top style="thin">
        <color theme="1"/>
      </top>
      <bottom/>
      <diagonal/>
    </border>
    <border>
      <left/>
      <right/>
      <top style="thin">
        <color theme="1"/>
      </top>
      <bottom/>
      <diagonal/>
    </border>
    <border>
      <left style="medium">
        <color rgb="FF000000"/>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style="medium">
        <color rgb="FF000000"/>
      </left>
      <right style="thin">
        <color rgb="FF000000"/>
      </right>
      <top/>
      <bottom/>
      <diagonal/>
    </border>
    <border>
      <left style="thin">
        <color rgb="FF000000"/>
      </left>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medium">
        <color rgb="FF000000"/>
      </top>
      <bottom style="thin">
        <color theme="1"/>
      </bottom>
      <diagonal/>
    </border>
    <border>
      <left/>
      <right style="medium">
        <color rgb="FF000000"/>
      </right>
      <top style="thin">
        <color theme="1"/>
      </top>
      <bottom style="thin">
        <color theme="1"/>
      </bottom>
      <diagonal/>
    </border>
    <border>
      <left/>
      <right style="medium">
        <color rgb="FF000000"/>
      </right>
      <top style="thin">
        <color theme="1"/>
      </top>
      <bottom/>
      <diagonal/>
    </border>
    <border>
      <left/>
      <right style="medium">
        <color rgb="FF000000"/>
      </right>
      <top/>
      <bottom style="thin">
        <color theme="1"/>
      </bottom>
      <diagonal/>
    </border>
    <border>
      <left style="medium">
        <color rgb="FF000000"/>
      </left>
      <right style="thin">
        <color theme="1"/>
      </right>
      <top style="thin">
        <color theme="1"/>
      </top>
      <bottom style="medium">
        <color rgb="FF000000"/>
      </bottom>
      <diagonal/>
    </border>
    <border>
      <left style="thin">
        <color theme="1"/>
      </left>
      <right/>
      <top style="thin">
        <color theme="1"/>
      </top>
      <bottom style="medium">
        <color rgb="FF000000"/>
      </bottom>
      <diagonal/>
    </border>
    <border>
      <left/>
      <right style="medium">
        <color rgb="FF000000"/>
      </right>
      <top style="thin">
        <color theme="1"/>
      </top>
      <bottom style="medium">
        <color rgb="FF000000"/>
      </bottom>
      <diagonal/>
    </border>
    <border>
      <left/>
      <right/>
      <top/>
      <bottom style="medium">
        <color theme="1"/>
      </bottom>
      <diagonal/>
    </border>
    <border>
      <left/>
      <right style="medium">
        <color theme="1"/>
      </right>
      <top/>
      <bottom/>
      <diagonal/>
    </border>
    <border>
      <left/>
      <right style="medium">
        <color theme="1"/>
      </right>
      <top/>
      <bottom style="medium">
        <color theme="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s>
  <cellStyleXfs count="1">
    <xf numFmtId="0" fontId="0" fillId="0" borderId="0"/>
  </cellStyleXfs>
  <cellXfs count="618">
    <xf numFmtId="0" fontId="0" fillId="0" borderId="0" xfId="0"/>
    <xf numFmtId="0" fontId="1" fillId="0" borderId="0" xfId="0" applyFont="1"/>
    <xf numFmtId="0" fontId="1" fillId="0" borderId="0" xfId="0" applyFont="1" applyAlignment="1">
      <alignment horizontal="center" vertical="center"/>
    </xf>
    <xf numFmtId="0" fontId="3" fillId="0" borderId="2" xfId="0" applyFont="1" applyBorder="1"/>
    <xf numFmtId="0" fontId="3" fillId="0" borderId="3" xfId="0" applyFont="1" applyBorder="1"/>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168" fontId="1" fillId="0" borderId="9" xfId="0" applyNumberFormat="1"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168" fontId="1" fillId="0" borderId="12" xfId="0" applyNumberFormat="1" applyFont="1" applyBorder="1" applyAlignment="1">
      <alignment horizontal="center" vertical="center" wrapText="1"/>
    </xf>
    <xf numFmtId="0" fontId="1" fillId="0" borderId="10" xfId="0" applyFont="1" applyBorder="1" applyAlignment="1">
      <alignment horizontal="center" vertical="center"/>
    </xf>
    <xf numFmtId="168" fontId="1" fillId="0" borderId="12" xfId="0" applyNumberFormat="1"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wrapText="1"/>
    </xf>
    <xf numFmtId="168" fontId="1" fillId="0" borderId="15" xfId="0" applyNumberFormat="1"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wrapText="1"/>
    </xf>
    <xf numFmtId="0" fontId="1" fillId="2" borderId="17" xfId="0" applyFont="1" applyFill="1" applyBorder="1" applyAlignment="1">
      <alignment horizontal="left" vertical="center" wrapText="1"/>
    </xf>
    <xf numFmtId="168" fontId="1" fillId="0" borderId="18" xfId="0" applyNumberFormat="1" applyFont="1" applyBorder="1" applyAlignment="1">
      <alignment horizontal="center" vertical="center"/>
    </xf>
    <xf numFmtId="0" fontId="3" fillId="0" borderId="20" xfId="0" applyFont="1" applyBorder="1"/>
    <xf numFmtId="0" fontId="3" fillId="0" borderId="19" xfId="0" applyFont="1" applyBorder="1"/>
    <xf numFmtId="0" fontId="3" fillId="0" borderId="21" xfId="0" applyFont="1" applyBorder="1"/>
    <xf numFmtId="0" fontId="3" fillId="0" borderId="22" xfId="0" applyFont="1" applyBorder="1"/>
    <xf numFmtId="0" fontId="3" fillId="0" borderId="26" xfId="0" applyFont="1" applyBorder="1"/>
    <xf numFmtId="0" fontId="3" fillId="0" borderId="27" xfId="0" applyFont="1" applyBorder="1"/>
    <xf numFmtId="0" fontId="6" fillId="0" borderId="0" xfId="0" applyFont="1"/>
    <xf numFmtId="0" fontId="7" fillId="0" borderId="0" xfId="0" applyFont="1"/>
    <xf numFmtId="0" fontId="6" fillId="0" borderId="28" xfId="0" applyFont="1" applyBorder="1" applyAlignment="1">
      <alignment horizontal="center"/>
    </xf>
    <xf numFmtId="0" fontId="3" fillId="0" borderId="29" xfId="0" applyFont="1" applyBorder="1"/>
    <xf numFmtId="0" fontId="2" fillId="0" borderId="28" xfId="0" applyFont="1" applyBorder="1" applyAlignment="1">
      <alignment horizontal="center" vertical="center"/>
    </xf>
    <xf numFmtId="0" fontId="3" fillId="0" borderId="30" xfId="0" applyFont="1" applyBorder="1"/>
    <xf numFmtId="0" fontId="3" fillId="0" borderId="31" xfId="0" applyFont="1" applyBorder="1"/>
    <xf numFmtId="0" fontId="3" fillId="0" borderId="32" xfId="0" applyFont="1" applyBorder="1"/>
    <xf numFmtId="0" fontId="3" fillId="0" borderId="35" xfId="0" applyFont="1" applyBorder="1"/>
    <xf numFmtId="0" fontId="3" fillId="0" borderId="36" xfId="0" applyFont="1" applyBorder="1"/>
    <xf numFmtId="0" fontId="7" fillId="0" borderId="30" xfId="0" applyFont="1" applyBorder="1" applyAlignment="1">
      <alignment horizontal="center" vertical="center" wrapText="1"/>
    </xf>
    <xf numFmtId="0" fontId="1" fillId="2" borderId="0" xfId="0" applyFont="1" applyFill="1"/>
    <xf numFmtId="0" fontId="8" fillId="3" borderId="39"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0" borderId="40" xfId="0" applyFont="1" applyBorder="1"/>
    <xf numFmtId="0" fontId="9" fillId="3" borderId="39" xfId="0" applyFont="1" applyFill="1" applyBorder="1" applyAlignment="1">
      <alignment horizontal="center" vertical="center" wrapText="1"/>
    </xf>
    <xf numFmtId="0" fontId="3" fillId="0" borderId="41" xfId="0" applyFont="1" applyBorder="1"/>
    <xf numFmtId="0" fontId="10" fillId="4" borderId="42" xfId="0" applyFont="1" applyFill="1" applyBorder="1" applyAlignment="1">
      <alignment horizontal="center" vertical="center" wrapText="1"/>
    </xf>
    <xf numFmtId="0" fontId="1" fillId="0" borderId="42" xfId="0" applyFont="1" applyBorder="1" applyAlignment="1">
      <alignment horizontal="left" vertical="center" wrapText="1"/>
    </xf>
    <xf numFmtId="0" fontId="11" fillId="0" borderId="42" xfId="0" applyFont="1" applyBorder="1" applyAlignment="1">
      <alignment horizontal="left" vertical="center" wrapText="1"/>
    </xf>
    <xf numFmtId="0" fontId="11" fillId="0" borderId="42" xfId="0" applyFont="1" applyBorder="1" applyAlignment="1">
      <alignment horizontal="center" vertical="center" wrapText="1"/>
    </xf>
    <xf numFmtId="0" fontId="7" fillId="0" borderId="0" xfId="0" applyFont="1" applyAlignment="1">
      <alignment horizontal="center" vertical="center" wrapText="1"/>
    </xf>
    <xf numFmtId="0" fontId="1" fillId="0" borderId="0" xfId="0" applyFont="1" applyAlignment="1">
      <alignment horizontal="center" vertical="center" wrapText="1"/>
    </xf>
    <xf numFmtId="0" fontId="10" fillId="0" borderId="1" xfId="0" applyFont="1" applyBorder="1" applyAlignment="1">
      <alignment horizontal="center" vertical="center" wrapText="1"/>
    </xf>
    <xf numFmtId="0" fontId="4" fillId="0" borderId="0" xfId="0" applyFont="1" applyAlignment="1">
      <alignment vertical="top" wrapText="1"/>
    </xf>
    <xf numFmtId="0" fontId="5" fillId="0" borderId="0" xfId="0" applyFont="1" applyAlignment="1">
      <alignment vertical="top" wrapText="1"/>
    </xf>
    <xf numFmtId="0" fontId="7"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wrapText="1"/>
    </xf>
    <xf numFmtId="0" fontId="16" fillId="0" borderId="0" xfId="0" applyFont="1" applyAlignment="1">
      <alignment horizontal="center" vertical="center" wrapText="1"/>
    </xf>
    <xf numFmtId="0" fontId="17" fillId="5" borderId="1" xfId="0" applyFont="1" applyFill="1" applyBorder="1" applyAlignment="1">
      <alignment horizontal="center" vertical="center" wrapText="1"/>
    </xf>
    <xf numFmtId="0" fontId="17" fillId="5" borderId="39" xfId="0" applyFont="1" applyFill="1" applyBorder="1" applyAlignment="1">
      <alignment horizontal="center" vertical="center" textRotation="90" wrapText="1"/>
    </xf>
    <xf numFmtId="0" fontId="17" fillId="5" borderId="42" xfId="0" applyFont="1" applyFill="1" applyBorder="1" applyAlignment="1">
      <alignment horizontal="center" vertical="center" wrapText="1"/>
    </xf>
    <xf numFmtId="0" fontId="17" fillId="5" borderId="42" xfId="0" applyFont="1" applyFill="1" applyBorder="1" applyAlignment="1">
      <alignment horizontal="center" vertical="center" textRotation="90" wrapText="1"/>
    </xf>
    <xf numFmtId="0" fontId="18" fillId="0" borderId="42" xfId="0" applyFont="1" applyBorder="1" applyAlignment="1">
      <alignment horizontal="center" vertical="center" wrapText="1"/>
    </xf>
    <xf numFmtId="0" fontId="19" fillId="0" borderId="42" xfId="0" applyFont="1" applyBorder="1" applyAlignment="1">
      <alignment horizontal="center" vertical="center" wrapText="1"/>
    </xf>
    <xf numFmtId="0" fontId="20" fillId="0" borderId="42" xfId="0" applyFont="1" applyBorder="1" applyAlignment="1">
      <alignment horizontal="center" vertical="center" wrapText="1"/>
    </xf>
    <xf numFmtId="0" fontId="15" fillId="2" borderId="0" xfId="0" applyFont="1" applyFill="1" applyAlignment="1">
      <alignment horizontal="center" vertical="center"/>
    </xf>
    <xf numFmtId="0" fontId="10" fillId="6" borderId="1" xfId="0" applyFont="1" applyFill="1" applyBorder="1" applyAlignment="1">
      <alignment horizontal="center" vertical="center" wrapText="1"/>
    </xf>
    <xf numFmtId="0" fontId="10" fillId="7" borderId="39"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 fillId="7" borderId="39" xfId="0" applyFont="1" applyFill="1" applyBorder="1" applyAlignment="1">
      <alignment horizontal="center" vertical="center" wrapText="1"/>
    </xf>
    <xf numFmtId="0" fontId="4" fillId="7" borderId="42" xfId="0" applyFont="1" applyFill="1" applyBorder="1" applyAlignment="1">
      <alignment horizontal="center" vertical="center" textRotation="90" shrinkToFit="1"/>
    </xf>
    <xf numFmtId="0" fontId="21" fillId="0" borderId="42" xfId="0" applyFont="1" applyBorder="1" applyAlignment="1">
      <alignment horizontal="center" vertical="center" wrapText="1"/>
    </xf>
    <xf numFmtId="0" fontId="22" fillId="0" borderId="42" xfId="0" applyFont="1" applyBorder="1" applyAlignment="1">
      <alignment horizontal="center" vertical="center" wrapText="1"/>
    </xf>
    <xf numFmtId="0" fontId="23" fillId="8" borderId="1" xfId="0" applyFont="1" applyFill="1" applyBorder="1" applyAlignment="1">
      <alignment horizontal="center" vertical="center" wrapText="1"/>
    </xf>
    <xf numFmtId="0" fontId="24" fillId="7" borderId="39" xfId="0" applyFont="1" applyFill="1" applyBorder="1" applyAlignment="1">
      <alignment horizontal="center" vertical="center" textRotation="90" wrapText="1"/>
    </xf>
    <xf numFmtId="0" fontId="24" fillId="8" borderId="39" xfId="0" applyFont="1" applyFill="1" applyBorder="1" applyAlignment="1">
      <alignment horizontal="center" vertical="center" wrapText="1"/>
    </xf>
    <xf numFmtId="0" fontId="25" fillId="0" borderId="42" xfId="0" applyFont="1" applyBorder="1" applyAlignment="1">
      <alignment horizontal="center" vertical="center" wrapText="1"/>
    </xf>
    <xf numFmtId="0" fontId="8" fillId="3" borderId="1" xfId="0" applyFont="1" applyFill="1" applyBorder="1" applyAlignment="1">
      <alignment horizontal="center" vertical="center"/>
    </xf>
    <xf numFmtId="0" fontId="24" fillId="8" borderId="1"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24" fillId="8" borderId="42" xfId="0" applyFont="1" applyFill="1" applyBorder="1" applyAlignment="1">
      <alignment horizontal="center" vertical="center" wrapText="1"/>
    </xf>
    <xf numFmtId="17" fontId="11" fillId="0" borderId="42" xfId="0" applyNumberFormat="1" applyFont="1" applyBorder="1" applyAlignment="1">
      <alignment horizontal="center" vertical="center" wrapText="1"/>
    </xf>
    <xf numFmtId="0" fontId="26" fillId="9" borderId="1" xfId="0" applyFont="1" applyFill="1" applyBorder="1" applyAlignment="1">
      <alignment vertical="center" wrapText="1"/>
    </xf>
    <xf numFmtId="0" fontId="5" fillId="2" borderId="43" xfId="0" applyFont="1" applyFill="1" applyBorder="1" applyAlignment="1">
      <alignment vertical="center"/>
    </xf>
    <xf numFmtId="0" fontId="5" fillId="2" borderId="45" xfId="0" applyFont="1" applyFill="1" applyBorder="1" applyAlignment="1">
      <alignment vertical="center"/>
    </xf>
    <xf numFmtId="0" fontId="5" fillId="2" borderId="47" xfId="0" applyFont="1" applyFill="1" applyBorder="1" applyAlignment="1">
      <alignment vertical="center"/>
    </xf>
    <xf numFmtId="0" fontId="17" fillId="9" borderId="48" xfId="0" applyFont="1" applyFill="1" applyBorder="1" applyAlignment="1">
      <alignment horizontal="center" vertical="center" wrapText="1"/>
    </xf>
    <xf numFmtId="0" fontId="3" fillId="0" borderId="49" xfId="0" applyFont="1" applyBorder="1"/>
    <xf numFmtId="0" fontId="11" fillId="0" borderId="11" xfId="0" applyFont="1" applyBorder="1" applyAlignment="1">
      <alignment horizontal="left" vertical="center" wrapText="1"/>
    </xf>
    <xf numFmtId="0" fontId="27" fillId="10" borderId="1" xfId="0" applyFont="1" applyFill="1" applyBorder="1" applyAlignment="1">
      <alignment horizontal="center" vertical="center" wrapText="1"/>
    </xf>
    <xf numFmtId="0" fontId="28" fillId="0" borderId="3" xfId="0" applyFont="1" applyBorder="1"/>
    <xf numFmtId="0" fontId="3" fillId="0" borderId="50" xfId="0" applyFont="1" applyBorder="1"/>
    <xf numFmtId="0" fontId="2" fillId="0" borderId="51" xfId="0" applyFont="1" applyBorder="1" applyAlignment="1">
      <alignment horizontal="center" vertical="center"/>
    </xf>
    <xf numFmtId="0" fontId="3" fillId="0" borderId="52" xfId="0" applyFont="1" applyBorder="1"/>
    <xf numFmtId="0" fontId="29" fillId="0" borderId="42" xfId="0" applyFont="1" applyBorder="1" applyAlignment="1">
      <alignment horizontal="left" vertical="center" wrapText="1"/>
    </xf>
    <xf numFmtId="0" fontId="11" fillId="0" borderId="42" xfId="0" applyFont="1" applyBorder="1" applyAlignment="1">
      <alignment vertical="center" wrapText="1"/>
    </xf>
    <xf numFmtId="0" fontId="11" fillId="0" borderId="42" xfId="0" applyFont="1" applyBorder="1" applyAlignment="1">
      <alignment horizontal="left" vertical="center" wrapText="1" readingOrder="1"/>
    </xf>
    <xf numFmtId="0" fontId="30" fillId="0" borderId="0" xfId="0" applyFont="1" applyAlignment="1">
      <alignment horizontal="center" vertical="center"/>
    </xf>
    <xf numFmtId="0" fontId="25" fillId="0" borderId="1" xfId="0" applyFont="1" applyBorder="1" applyAlignment="1">
      <alignment horizontal="center" vertical="center" wrapText="1"/>
    </xf>
    <xf numFmtId="0" fontId="28" fillId="0" borderId="2" xfId="0" applyFont="1" applyBorder="1"/>
    <xf numFmtId="0" fontId="31" fillId="0" borderId="1" xfId="0" applyFont="1" applyBorder="1" applyAlignment="1">
      <alignment horizontal="left" vertical="top" wrapText="1"/>
    </xf>
    <xf numFmtId="0" fontId="11" fillId="0" borderId="42" xfId="0" applyFont="1" applyBorder="1" applyAlignment="1">
      <alignment horizontal="center" vertical="center"/>
    </xf>
    <xf numFmtId="0" fontId="32" fillId="0" borderId="0" xfId="0" applyFont="1" applyAlignment="1">
      <alignment vertical="top" wrapText="1"/>
    </xf>
    <xf numFmtId="0" fontId="11" fillId="0" borderId="0" xfId="0" applyFont="1" applyAlignment="1">
      <alignment horizontal="center" vertical="center" wrapText="1"/>
    </xf>
    <xf numFmtId="0" fontId="11" fillId="0" borderId="0" xfId="0" applyFont="1" applyAlignment="1">
      <alignment horizontal="center" vertical="center"/>
    </xf>
    <xf numFmtId="0" fontId="25" fillId="0" borderId="53" xfId="0" applyFont="1" applyBorder="1" applyAlignment="1">
      <alignment horizontal="center" vertical="center" wrapText="1"/>
    </xf>
    <xf numFmtId="0" fontId="11" fillId="0" borderId="54" xfId="0" applyFont="1" applyBorder="1" applyAlignment="1">
      <alignment vertical="center" wrapText="1"/>
    </xf>
    <xf numFmtId="0" fontId="11" fillId="4" borderId="55" xfId="0" applyFont="1" applyFill="1" applyBorder="1" applyAlignment="1">
      <alignment vertical="center" wrapText="1"/>
    </xf>
    <xf numFmtId="0" fontId="33" fillId="0" borderId="42" xfId="0" applyFont="1" applyBorder="1" applyAlignment="1">
      <alignment horizontal="center" vertical="center" wrapText="1"/>
    </xf>
    <xf numFmtId="169" fontId="11" fillId="0" borderId="42" xfId="0" applyNumberFormat="1" applyFont="1" applyBorder="1" applyAlignment="1">
      <alignment horizontal="center" vertical="center" wrapText="1"/>
    </xf>
    <xf numFmtId="0" fontId="3" fillId="0" borderId="56" xfId="0" applyFont="1" applyBorder="1"/>
    <xf numFmtId="0" fontId="29" fillId="0" borderId="57" xfId="0" applyFont="1" applyBorder="1" applyAlignment="1">
      <alignment horizontal="left" vertical="center" wrapText="1"/>
    </xf>
    <xf numFmtId="0" fontId="11" fillId="2" borderId="42" xfId="0" applyFont="1" applyFill="1" applyBorder="1" applyAlignment="1">
      <alignment horizontal="left" vertical="center" wrapText="1"/>
    </xf>
    <xf numFmtId="0" fontId="34" fillId="0" borderId="11" xfId="0" applyFont="1" applyBorder="1" applyAlignment="1">
      <alignment horizontal="left" vertical="center" wrapText="1"/>
    </xf>
    <xf numFmtId="0" fontId="29" fillId="0" borderId="11" xfId="0" applyFont="1" applyBorder="1" applyAlignment="1">
      <alignment horizontal="left" vertical="center" wrapText="1"/>
    </xf>
    <xf numFmtId="0" fontId="18" fillId="0" borderId="0" xfId="0" applyFont="1"/>
    <xf numFmtId="0" fontId="29" fillId="0" borderId="3" xfId="0" applyFont="1" applyBorder="1" applyAlignment="1">
      <alignment horizontal="left" vertical="center" wrapText="1"/>
    </xf>
    <xf numFmtId="0" fontId="11" fillId="0" borderId="42" xfId="0" applyFont="1" applyBorder="1" applyAlignment="1">
      <alignment horizontal="center" vertical="center" wrapText="1" readingOrder="1"/>
    </xf>
    <xf numFmtId="0" fontId="11" fillId="0" borderId="3" xfId="0" applyFont="1" applyBorder="1" applyAlignment="1">
      <alignment horizontal="left" vertical="center" wrapText="1"/>
    </xf>
    <xf numFmtId="0" fontId="11" fillId="4" borderId="42" xfId="0" applyFont="1" applyFill="1" applyBorder="1" applyAlignment="1">
      <alignment horizontal="center" vertical="center" wrapText="1"/>
    </xf>
    <xf numFmtId="0" fontId="11" fillId="4" borderId="42" xfId="0" applyFont="1" applyFill="1" applyBorder="1" applyAlignment="1">
      <alignment horizontal="center" vertical="center"/>
    </xf>
    <xf numFmtId="0" fontId="11" fillId="0" borderId="42" xfId="0" applyFont="1" applyBorder="1" applyAlignment="1">
      <alignment horizontal="left" vertical="top" wrapText="1"/>
    </xf>
    <xf numFmtId="0" fontId="29" fillId="0" borderId="58" xfId="0" applyFont="1" applyBorder="1" applyAlignment="1">
      <alignment horizontal="left" vertical="center" wrapText="1"/>
    </xf>
    <xf numFmtId="0" fontId="29" fillId="0" borderId="8" xfId="0" applyFont="1" applyBorder="1" applyAlignment="1">
      <alignment horizontal="left" vertical="center" wrapText="1"/>
    </xf>
    <xf numFmtId="0" fontId="25" fillId="4" borderId="42" xfId="0" applyFont="1" applyFill="1" applyBorder="1" applyAlignment="1">
      <alignment horizontal="center" vertical="center" wrapText="1"/>
    </xf>
    <xf numFmtId="0" fontId="29" fillId="0" borderId="3" xfId="0" applyFont="1" applyBorder="1" applyAlignment="1">
      <alignment vertical="center" wrapText="1"/>
    </xf>
    <xf numFmtId="0" fontId="11" fillId="0" borderId="3" xfId="0" applyFont="1" applyBorder="1" applyAlignment="1">
      <alignment vertical="center" wrapText="1"/>
    </xf>
    <xf numFmtId="0" fontId="35" fillId="0" borderId="3" xfId="0" applyFont="1" applyBorder="1" applyAlignment="1">
      <alignment vertical="center" wrapText="1"/>
    </xf>
    <xf numFmtId="0" fontId="11" fillId="0" borderId="27" xfId="0" applyFont="1" applyBorder="1" applyAlignment="1">
      <alignment horizontal="left" vertical="center" wrapText="1"/>
    </xf>
    <xf numFmtId="0" fontId="11" fillId="0" borderId="27" xfId="0" applyFont="1" applyBorder="1" applyAlignment="1">
      <alignment vertical="center" wrapText="1"/>
    </xf>
    <xf numFmtId="0" fontId="11" fillId="0" borderId="27" xfId="0" applyFont="1" applyBorder="1" applyAlignment="1">
      <alignment horizontal="center" vertical="center" wrapText="1"/>
    </xf>
    <xf numFmtId="0" fontId="29" fillId="0" borderId="11" xfId="0" applyFont="1" applyBorder="1" applyAlignment="1">
      <alignment horizontal="left" vertical="center"/>
    </xf>
    <xf numFmtId="0" fontId="11" fillId="0" borderId="3" xfId="0" applyFont="1" applyBorder="1" applyAlignment="1">
      <alignment horizontal="center" vertical="center" wrapText="1"/>
    </xf>
    <xf numFmtId="0" fontId="11" fillId="4" borderId="3" xfId="0" applyFont="1" applyFill="1" applyBorder="1" applyAlignment="1">
      <alignment horizontal="center" vertical="center"/>
    </xf>
    <xf numFmtId="0" fontId="11" fillId="11" borderId="3" xfId="0" applyFont="1" applyFill="1" applyBorder="1" applyAlignment="1">
      <alignment horizontal="center" vertical="center" wrapText="1"/>
    </xf>
    <xf numFmtId="0" fontId="11" fillId="12" borderId="3" xfId="0" applyFont="1" applyFill="1" applyBorder="1" applyAlignment="1">
      <alignment horizontal="center" vertical="center" wrapText="1"/>
    </xf>
    <xf numFmtId="0" fontId="11" fillId="0" borderId="59" xfId="0" applyFont="1" applyBorder="1" applyAlignment="1">
      <alignment horizontal="center" vertical="center" wrapText="1"/>
    </xf>
    <xf numFmtId="0" fontId="11" fillId="4" borderId="27" xfId="0" applyFont="1" applyFill="1" applyBorder="1" applyAlignment="1">
      <alignment horizontal="center" vertical="center" wrapText="1"/>
    </xf>
    <xf numFmtId="0" fontId="11" fillId="4" borderId="27" xfId="0" applyFont="1" applyFill="1" applyBorder="1" applyAlignment="1">
      <alignment horizontal="center" vertical="center"/>
    </xf>
    <xf numFmtId="0" fontId="11" fillId="12" borderId="27" xfId="0" applyFont="1" applyFill="1" applyBorder="1" applyAlignment="1">
      <alignment horizontal="center" vertical="center" wrapText="1"/>
    </xf>
    <xf numFmtId="0" fontId="11" fillId="0" borderId="60" xfId="0" applyFont="1" applyBorder="1" applyAlignment="1">
      <alignment vertical="center" wrapText="1"/>
    </xf>
    <xf numFmtId="0" fontId="11" fillId="4" borderId="54" xfId="0" applyFont="1" applyFill="1" applyBorder="1" applyAlignment="1">
      <alignment horizontal="center" vertical="center"/>
    </xf>
    <xf numFmtId="0" fontId="11" fillId="13" borderId="27" xfId="0" applyFont="1" applyFill="1" applyBorder="1" applyAlignment="1">
      <alignment horizontal="center" vertical="center" wrapText="1"/>
    </xf>
    <xf numFmtId="0" fontId="29" fillId="0" borderId="61" xfId="0" applyFont="1" applyBorder="1" applyAlignment="1">
      <alignment horizontal="left" vertical="center" wrapText="1"/>
    </xf>
    <xf numFmtId="0" fontId="29" fillId="0" borderId="61" xfId="0" applyFont="1" applyBorder="1" applyAlignment="1">
      <alignment vertical="center"/>
    </xf>
    <xf numFmtId="0" fontId="29" fillId="0" borderId="61" xfId="0" applyFont="1" applyBorder="1" applyAlignment="1">
      <alignment horizontal="center" vertical="center"/>
    </xf>
    <xf numFmtId="0" fontId="29" fillId="4" borderId="61" xfId="0" applyFont="1" applyFill="1" applyBorder="1" applyAlignment="1">
      <alignment horizontal="center" vertical="center"/>
    </xf>
    <xf numFmtId="0" fontId="29" fillId="12" borderId="11" xfId="0" applyFont="1" applyFill="1" applyBorder="1" applyAlignment="1">
      <alignment horizontal="center" vertical="center"/>
    </xf>
    <xf numFmtId="0" fontId="29" fillId="11" borderId="11" xfId="0" applyFont="1" applyFill="1" applyBorder="1" applyAlignment="1">
      <alignment horizontal="center" vertical="center"/>
    </xf>
    <xf numFmtId="0" fontId="29" fillId="0" borderId="61" xfId="0" applyFont="1" applyBorder="1" applyAlignment="1">
      <alignment vertical="center" wrapText="1"/>
    </xf>
    <xf numFmtId="0" fontId="18" fillId="0" borderId="3" xfId="0" applyFont="1" applyBorder="1"/>
    <xf numFmtId="0" fontId="36" fillId="0" borderId="3" xfId="0" applyFont="1" applyBorder="1" applyAlignment="1">
      <alignment horizontal="center" wrapText="1"/>
    </xf>
    <xf numFmtId="0" fontId="11" fillId="0" borderId="41" xfId="0" applyFont="1" applyBorder="1" applyAlignment="1">
      <alignment vertical="center" wrapText="1"/>
    </xf>
    <xf numFmtId="0" fontId="18" fillId="0" borderId="27" xfId="0" applyFont="1" applyBorder="1"/>
    <xf numFmtId="0" fontId="36" fillId="0" borderId="27" xfId="0" applyFont="1" applyBorder="1" applyAlignment="1">
      <alignment horizontal="center" wrapText="1"/>
    </xf>
    <xf numFmtId="0" fontId="18" fillId="0" borderId="61" xfId="0" applyFont="1" applyBorder="1" applyAlignment="1">
      <alignment horizontal="center"/>
    </xf>
    <xf numFmtId="0" fontId="37" fillId="0" borderId="11" xfId="0" applyFont="1" applyBorder="1" applyAlignment="1">
      <alignment horizontal="center"/>
    </xf>
    <xf numFmtId="0" fontId="22" fillId="0" borderId="11" xfId="0" applyFont="1" applyBorder="1" applyAlignment="1">
      <alignment horizontal="center"/>
    </xf>
    <xf numFmtId="0" fontId="18" fillId="0" borderId="61" xfId="0" applyFont="1" applyBorder="1" applyAlignment="1">
      <alignment horizontal="center" vertical="center"/>
    </xf>
    <xf numFmtId="0" fontId="36" fillId="0" borderId="11" xfId="0" applyFont="1" applyBorder="1" applyAlignment="1">
      <alignment horizontal="center" vertical="center"/>
    </xf>
    <xf numFmtId="0" fontId="38" fillId="0" borderId="3" xfId="0" applyFont="1" applyBorder="1" applyAlignment="1">
      <alignment horizontal="center" wrapText="1"/>
    </xf>
    <xf numFmtId="0" fontId="39" fillId="0" borderId="3" xfId="0" applyFont="1" applyBorder="1" applyAlignment="1">
      <alignment horizontal="center" wrapText="1"/>
    </xf>
    <xf numFmtId="0" fontId="38" fillId="0" borderId="27" xfId="0" applyFont="1" applyBorder="1" applyAlignment="1">
      <alignment horizontal="center" wrapText="1"/>
    </xf>
    <xf numFmtId="0" fontId="39" fillId="0" borderId="27" xfId="0" applyFont="1" applyBorder="1" applyAlignment="1">
      <alignment horizontal="center" wrapText="1"/>
    </xf>
    <xf numFmtId="0" fontId="18" fillId="0" borderId="27" xfId="0" applyFont="1" applyBorder="1" applyAlignment="1">
      <alignment horizontal="center" wrapText="1"/>
    </xf>
    <xf numFmtId="0" fontId="39" fillId="0" borderId="11" xfId="0" applyFont="1" applyBorder="1" applyAlignment="1">
      <alignment horizontal="center" vertical="center"/>
    </xf>
    <xf numFmtId="0" fontId="18" fillId="0" borderId="3" xfId="0" applyFont="1" applyBorder="1" applyAlignment="1">
      <alignment horizontal="center" vertical="center" wrapText="1"/>
    </xf>
    <xf numFmtId="17" fontId="11" fillId="0" borderId="3" xfId="0" applyNumberFormat="1" applyFont="1" applyBorder="1" applyAlignment="1">
      <alignment horizontal="center" vertical="center" wrapText="1"/>
    </xf>
    <xf numFmtId="0" fontId="11" fillId="0" borderId="41" xfId="0" applyFont="1" applyBorder="1" applyAlignment="1">
      <alignment horizontal="left" vertical="center" wrapText="1"/>
    </xf>
    <xf numFmtId="17" fontId="11" fillId="0" borderId="27" xfId="0" applyNumberFormat="1" applyFont="1" applyBorder="1" applyAlignment="1">
      <alignment horizontal="center" vertical="center" wrapText="1"/>
    </xf>
    <xf numFmtId="0" fontId="29" fillId="0" borderId="8" xfId="0" applyFont="1" applyBorder="1" applyAlignment="1">
      <alignment horizontal="left" vertical="center"/>
    </xf>
    <xf numFmtId="0" fontId="29" fillId="4" borderId="0" xfId="0" applyFont="1" applyFill="1" applyAlignment="1">
      <alignment horizontal="left" vertical="top" wrapText="1"/>
    </xf>
    <xf numFmtId="0" fontId="11" fillId="0" borderId="27" xfId="0" applyFont="1" applyBorder="1" applyAlignment="1">
      <alignment wrapText="1"/>
    </xf>
    <xf numFmtId="0" fontId="11" fillId="0" borderId="57" xfId="0" applyFont="1" applyBorder="1" applyAlignment="1">
      <alignment wrapText="1"/>
    </xf>
    <xf numFmtId="0" fontId="40" fillId="0" borderId="1" xfId="0" applyFont="1" applyBorder="1" applyAlignment="1">
      <alignment vertical="center" wrapText="1"/>
    </xf>
    <xf numFmtId="0" fontId="11" fillId="2" borderId="0" xfId="0" applyFont="1" applyFill="1"/>
    <xf numFmtId="0" fontId="25" fillId="4" borderId="53" xfId="0" applyFont="1" applyFill="1" applyBorder="1" applyAlignment="1">
      <alignment horizontal="center" vertical="center" wrapText="1"/>
    </xf>
    <xf numFmtId="0" fontId="11" fillId="0" borderId="53" xfId="0" applyFont="1" applyBorder="1" applyAlignment="1">
      <alignment horizontal="left" vertical="center" wrapText="1"/>
    </xf>
    <xf numFmtId="0" fontId="29" fillId="0" borderId="53" xfId="0" applyFont="1" applyBorder="1" applyAlignment="1">
      <alignment horizontal="left" vertical="center" wrapText="1"/>
    </xf>
    <xf numFmtId="0" fontId="11" fillId="0" borderId="53" xfId="0" applyFont="1" applyBorder="1" applyAlignment="1">
      <alignment vertical="center" wrapText="1"/>
    </xf>
    <xf numFmtId="0" fontId="11" fillId="4" borderId="53" xfId="0" applyFont="1" applyFill="1" applyBorder="1" applyAlignment="1">
      <alignment vertical="center" wrapText="1"/>
    </xf>
    <xf numFmtId="0" fontId="42" fillId="0" borderId="53" xfId="0" applyFont="1" applyBorder="1" applyAlignment="1">
      <alignment horizontal="center" vertical="center" wrapText="1"/>
    </xf>
    <xf numFmtId="0" fontId="11" fillId="0" borderId="53" xfId="0" applyFont="1" applyBorder="1" applyAlignment="1">
      <alignment horizontal="center" vertical="center" wrapText="1"/>
    </xf>
    <xf numFmtId="0" fontId="19" fillId="0" borderId="53" xfId="0" applyFont="1" applyBorder="1" applyAlignment="1">
      <alignment horizontal="center" vertical="center" wrapText="1"/>
    </xf>
    <xf numFmtId="0" fontId="20" fillId="0" borderId="53" xfId="0" applyFont="1" applyBorder="1" applyAlignment="1">
      <alignment horizontal="center" vertical="center" wrapText="1"/>
    </xf>
    <xf numFmtId="0" fontId="44" fillId="4" borderId="53" xfId="0" applyFont="1" applyFill="1" applyBorder="1" applyAlignment="1">
      <alignment horizontal="center" vertical="center" wrapText="1"/>
    </xf>
    <xf numFmtId="0" fontId="21" fillId="12" borderId="53" xfId="0" applyFont="1" applyFill="1" applyBorder="1" applyAlignment="1">
      <alignment horizontal="center" vertical="center" wrapText="1"/>
    </xf>
    <xf numFmtId="0" fontId="21" fillId="14" borderId="53" xfId="0" applyFont="1" applyFill="1" applyBorder="1" applyAlignment="1">
      <alignment horizontal="center" vertical="center" wrapText="1"/>
    </xf>
    <xf numFmtId="0" fontId="40" fillId="5" borderId="53" xfId="0" applyFont="1" applyFill="1" applyBorder="1" applyAlignment="1">
      <alignment horizontal="center" vertical="center" wrapText="1"/>
    </xf>
    <xf numFmtId="0" fontId="40" fillId="5" borderId="53" xfId="0" applyFont="1" applyFill="1" applyBorder="1" applyAlignment="1">
      <alignment horizontal="center" vertical="center" textRotation="90" wrapText="1"/>
    </xf>
    <xf numFmtId="0" fontId="45" fillId="7" borderId="53" xfId="0" applyFont="1" applyFill="1" applyBorder="1" applyAlignment="1">
      <alignment horizontal="center" vertical="center" textRotation="90" shrinkToFit="1"/>
    </xf>
    <xf numFmtId="0" fontId="18" fillId="0" borderId="53" xfId="0" applyFont="1" applyBorder="1" applyAlignment="1">
      <alignment horizontal="center" vertical="center" wrapText="1"/>
    </xf>
    <xf numFmtId="0" fontId="36" fillId="0" borderId="53" xfId="0" applyFont="1" applyBorder="1" applyAlignment="1">
      <alignment horizontal="center" vertical="center" wrapText="1"/>
    </xf>
    <xf numFmtId="0" fontId="38" fillId="0" borderId="53" xfId="0" applyFont="1" applyBorder="1" applyAlignment="1">
      <alignment horizontal="center" vertical="center" wrapText="1"/>
    </xf>
    <xf numFmtId="0" fontId="22" fillId="0" borderId="53" xfId="0" applyFont="1" applyBorder="1" applyAlignment="1">
      <alignment horizontal="center" vertical="center" wrapText="1"/>
    </xf>
    <xf numFmtId="0" fontId="47" fillId="0" borderId="53" xfId="0" applyFont="1" applyBorder="1" applyAlignment="1">
      <alignment horizontal="center" vertical="center" wrapText="1"/>
    </xf>
    <xf numFmtId="0" fontId="21" fillId="15" borderId="53" xfId="0" applyFont="1" applyFill="1" applyBorder="1" applyAlignment="1">
      <alignment horizontal="center" vertical="center" wrapText="1"/>
    </xf>
    <xf numFmtId="0" fontId="46" fillId="8" borderId="53" xfId="0" applyFont="1" applyFill="1" applyBorder="1" applyAlignment="1">
      <alignment horizontal="center" vertical="center" wrapText="1"/>
    </xf>
    <xf numFmtId="170" fontId="11" fillId="0" borderId="53" xfId="0" applyNumberFormat="1" applyFont="1" applyBorder="1" applyAlignment="1">
      <alignment horizontal="center" vertical="center" wrapText="1"/>
    </xf>
    <xf numFmtId="0" fontId="31" fillId="2" borderId="43" xfId="0" applyFont="1" applyFill="1" applyBorder="1" applyAlignment="1">
      <alignment vertical="center"/>
    </xf>
    <xf numFmtId="0" fontId="31" fillId="2" borderId="45" xfId="0" applyFont="1" applyFill="1" applyBorder="1" applyAlignment="1">
      <alignment vertical="center"/>
    </xf>
    <xf numFmtId="0" fontId="31" fillId="2" borderId="47" xfId="0" applyFont="1" applyFill="1" applyBorder="1" applyAlignment="1">
      <alignment vertical="center"/>
    </xf>
    <xf numFmtId="0" fontId="27" fillId="3" borderId="53" xfId="0" applyFont="1" applyFill="1" applyBorder="1" applyAlignment="1">
      <alignment horizontal="center" vertical="center" wrapText="1"/>
    </xf>
    <xf numFmtId="0" fontId="26" fillId="9" borderId="53" xfId="0" applyFont="1" applyFill="1" applyBorder="1" applyAlignment="1">
      <alignment vertical="center" wrapText="1"/>
    </xf>
    <xf numFmtId="0" fontId="10" fillId="4" borderId="0" xfId="0" applyFont="1" applyFill="1" applyAlignment="1">
      <alignment horizontal="center" vertical="center" wrapText="1"/>
    </xf>
    <xf numFmtId="0" fontId="1" fillId="0" borderId="0" xfId="0" applyFont="1" applyAlignment="1">
      <alignment horizontal="left" vertical="center" wrapText="1"/>
    </xf>
    <xf numFmtId="0" fontId="11" fillId="0" borderId="0" xfId="0" applyFont="1" applyAlignment="1">
      <alignment vertical="center" wrapText="1"/>
    </xf>
    <xf numFmtId="0" fontId="11" fillId="0" borderId="0" xfId="0" applyFont="1" applyAlignment="1">
      <alignment horizontal="left"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4" fillId="7" borderId="39" xfId="0" applyFont="1" applyFill="1" applyBorder="1" applyAlignment="1">
      <alignment horizontal="center" vertical="center" textRotation="90" shrinkToFit="1"/>
    </xf>
    <xf numFmtId="0" fontId="18" fillId="0" borderId="0" xfId="0" applyFont="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5" fillId="0" borderId="0" xfId="0" applyFont="1" applyAlignment="1">
      <alignment horizontal="center" vertical="center" wrapText="1"/>
    </xf>
    <xf numFmtId="168" fontId="11" fillId="0" borderId="42" xfId="0" applyNumberFormat="1" applyFont="1" applyBorder="1" applyAlignment="1">
      <alignment horizontal="center" vertical="center" wrapText="1"/>
    </xf>
    <xf numFmtId="168" fontId="11" fillId="0" borderId="0" xfId="0" applyNumberFormat="1" applyFont="1" applyAlignment="1">
      <alignment horizontal="center" vertical="center" wrapText="1"/>
    </xf>
    <xf numFmtId="0" fontId="27" fillId="0" borderId="0" xfId="0" applyFont="1" applyAlignment="1">
      <alignment horizontal="center" vertical="center" wrapText="1"/>
    </xf>
    <xf numFmtId="0" fontId="11" fillId="0" borderId="53" xfId="0" applyFont="1" applyBorder="1" applyAlignment="1">
      <alignment horizontal="center" vertical="center"/>
    </xf>
    <xf numFmtId="0" fontId="48" fillId="2" borderId="0" xfId="0" applyFont="1" applyFill="1" applyAlignment="1">
      <alignment horizontal="center" vertical="center"/>
    </xf>
    <xf numFmtId="0" fontId="48" fillId="0" borderId="0" xfId="0" applyFont="1" applyAlignment="1">
      <alignment horizontal="center" vertical="center" wrapText="1"/>
    </xf>
    <xf numFmtId="0" fontId="21" fillId="0" borderId="53" xfId="0" applyFont="1" applyBorder="1" applyAlignment="1">
      <alignment horizontal="center" vertical="center" wrapText="1"/>
    </xf>
    <xf numFmtId="17" fontId="11" fillId="0" borderId="53" xfId="0" applyNumberFormat="1" applyFont="1" applyBorder="1" applyAlignment="1">
      <alignment horizontal="center" vertical="center" wrapText="1"/>
    </xf>
    <xf numFmtId="17" fontId="11" fillId="0" borderId="63" xfId="0" applyNumberFormat="1" applyFont="1" applyBorder="1" applyAlignment="1">
      <alignment horizontal="center" vertical="center" wrapText="1"/>
    </xf>
    <xf numFmtId="0" fontId="11" fillId="0" borderId="74" xfId="0" applyFont="1" applyBorder="1" applyAlignment="1">
      <alignment horizontal="left" vertical="center" wrapText="1"/>
    </xf>
    <xf numFmtId="0" fontId="25" fillId="0" borderId="74" xfId="0" applyFont="1" applyBorder="1" applyAlignment="1">
      <alignment horizontal="left" vertical="center" wrapText="1"/>
    </xf>
    <xf numFmtId="0" fontId="29" fillId="0" borderId="11" xfId="0" applyFont="1" applyBorder="1" applyAlignment="1">
      <alignment vertical="center" wrapText="1"/>
    </xf>
    <xf numFmtId="0" fontId="29" fillId="0" borderId="8" xfId="0" applyFont="1" applyBorder="1" applyAlignment="1">
      <alignment vertical="center" wrapText="1"/>
    </xf>
    <xf numFmtId="0" fontId="8" fillId="3" borderId="14" xfId="0" applyFont="1" applyFill="1" applyBorder="1" applyAlignment="1">
      <alignment horizontal="center" vertical="center" wrapText="1"/>
    </xf>
    <xf numFmtId="0" fontId="8" fillId="3" borderId="75" xfId="0" applyFont="1" applyFill="1" applyBorder="1" applyAlignment="1">
      <alignment horizontal="center" vertical="center" wrapText="1"/>
    </xf>
    <xf numFmtId="0" fontId="3" fillId="0" borderId="76" xfId="0" applyFont="1" applyBorder="1"/>
    <xf numFmtId="0" fontId="3" fillId="0" borderId="77" xfId="0" applyFont="1" applyBorder="1"/>
    <xf numFmtId="0" fontId="9" fillId="3" borderId="14" xfId="0" applyFont="1" applyFill="1" applyBorder="1" applyAlignment="1">
      <alignment horizontal="center" vertical="center" wrapText="1"/>
    </xf>
    <xf numFmtId="0" fontId="3" fillId="0" borderId="8" xfId="0" applyFont="1" applyBorder="1"/>
    <xf numFmtId="0" fontId="25" fillId="4" borderId="11" xfId="0" applyFont="1" applyFill="1" applyBorder="1" applyAlignment="1">
      <alignment horizontal="center" vertical="center" wrapText="1"/>
    </xf>
    <xf numFmtId="0" fontId="11" fillId="0" borderId="11" xfId="0" applyFont="1" applyBorder="1" applyAlignment="1">
      <alignment horizontal="center" vertical="center" wrapText="1"/>
    </xf>
    <xf numFmtId="0" fontId="4" fillId="0" borderId="75" xfId="0" applyFont="1" applyBorder="1" applyAlignment="1">
      <alignment horizontal="left" vertical="top" wrapText="1"/>
    </xf>
    <xf numFmtId="0" fontId="3" fillId="0" borderId="61" xfId="0" applyFont="1" applyBorder="1"/>
    <xf numFmtId="0" fontId="5" fillId="0" borderId="75" xfId="0" applyFont="1" applyBorder="1" applyAlignment="1">
      <alignment horizontal="left" vertical="top" wrapText="1"/>
    </xf>
    <xf numFmtId="0" fontId="17" fillId="5" borderId="75" xfId="0" applyFont="1" applyFill="1" applyBorder="1" applyAlignment="1">
      <alignment horizontal="center" vertical="center" wrapText="1"/>
    </xf>
    <xf numFmtId="0" fontId="17" fillId="5" borderId="14" xfId="0" applyFont="1" applyFill="1" applyBorder="1" applyAlignment="1">
      <alignment horizontal="center" vertical="center" textRotation="90" wrapText="1"/>
    </xf>
    <xf numFmtId="0" fontId="17" fillId="5" borderId="11" xfId="0" applyFont="1" applyFill="1" applyBorder="1" applyAlignment="1">
      <alignment horizontal="center" vertical="center" wrapText="1"/>
    </xf>
    <xf numFmtId="0" fontId="17" fillId="5" borderId="11" xfId="0" applyFont="1" applyFill="1" applyBorder="1" applyAlignment="1">
      <alignment horizontal="center" vertical="center" textRotation="90" wrapText="1"/>
    </xf>
    <xf numFmtId="0" fontId="11" fillId="0" borderId="11" xfId="0" applyFont="1" applyBorder="1" applyAlignment="1">
      <alignment horizontal="center" vertical="center"/>
    </xf>
    <xf numFmtId="0" fontId="19" fillId="0" borderId="11" xfId="0" applyFont="1" applyBorder="1" applyAlignment="1">
      <alignment horizontal="center" vertical="center" wrapText="1"/>
    </xf>
    <xf numFmtId="0" fontId="20" fillId="0" borderId="11" xfId="0" applyFont="1" applyBorder="1" applyAlignment="1">
      <alignment horizontal="center" vertical="center" wrapText="1"/>
    </xf>
    <xf numFmtId="0" fontId="10" fillId="6" borderId="75"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75"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4" fillId="7" borderId="11" xfId="0" applyFont="1" applyFill="1" applyBorder="1" applyAlignment="1">
      <alignment horizontal="center" vertical="center" textRotation="90" shrinkToFit="1"/>
    </xf>
    <xf numFmtId="0" fontId="25" fillId="0" borderId="11" xfId="0" applyFont="1" applyBorder="1" applyAlignment="1">
      <alignment horizontal="center" vertical="center" wrapText="1"/>
    </xf>
    <xf numFmtId="0" fontId="24" fillId="7" borderId="14" xfId="0" applyFont="1" applyFill="1" applyBorder="1" applyAlignment="1">
      <alignment horizontal="center" vertical="center" textRotation="90" wrapText="1"/>
    </xf>
    <xf numFmtId="0" fontId="33" fillId="0" borderId="11" xfId="0" applyFont="1" applyBorder="1" applyAlignment="1">
      <alignment horizontal="center" vertical="center" wrapText="1"/>
    </xf>
    <xf numFmtId="0" fontId="23" fillId="8" borderId="75" xfId="0" applyFont="1" applyFill="1" applyBorder="1" applyAlignment="1">
      <alignment horizontal="center" vertical="center" wrapText="1"/>
    </xf>
    <xf numFmtId="0" fontId="8" fillId="3" borderId="75" xfId="0" applyFont="1" applyFill="1" applyBorder="1" applyAlignment="1">
      <alignment horizontal="center" vertical="center"/>
    </xf>
    <xf numFmtId="0" fontId="24" fillId="8" borderId="14" xfId="0" applyFont="1" applyFill="1" applyBorder="1" applyAlignment="1">
      <alignment horizontal="center" vertical="center" wrapText="1"/>
    </xf>
    <xf numFmtId="0" fontId="24" fillId="8" borderId="75"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24" fillId="8" borderId="11" xfId="0" applyFont="1" applyFill="1" applyBorder="1" applyAlignment="1">
      <alignment horizontal="center" vertical="center" wrapText="1"/>
    </xf>
    <xf numFmtId="0" fontId="11" fillId="0" borderId="11" xfId="0" applyFont="1" applyBorder="1" applyAlignment="1">
      <alignment horizontal="left" vertical="center" wrapText="1" readingOrder="1"/>
    </xf>
    <xf numFmtId="17" fontId="11" fillId="0" borderId="11" xfId="0" applyNumberFormat="1" applyFont="1" applyBorder="1" applyAlignment="1">
      <alignment horizontal="center" vertical="center" wrapText="1"/>
    </xf>
    <xf numFmtId="0" fontId="17" fillId="10" borderId="78" xfId="0" applyFont="1" applyFill="1" applyBorder="1" applyAlignment="1">
      <alignment horizontal="center" vertical="center" wrapText="1"/>
    </xf>
    <xf numFmtId="0" fontId="3" fillId="0" borderId="79" xfId="0" applyFont="1" applyBorder="1"/>
    <xf numFmtId="0" fontId="17" fillId="9" borderId="14" xfId="0" applyFont="1" applyFill="1" applyBorder="1" applyAlignment="1">
      <alignment horizontal="center" vertical="center" wrapText="1"/>
    </xf>
    <xf numFmtId="0" fontId="3" fillId="0" borderId="80" xfId="0" applyFont="1" applyBorder="1"/>
    <xf numFmtId="0" fontId="3" fillId="0" borderId="81" xfId="0" applyFont="1" applyBorder="1"/>
    <xf numFmtId="0" fontId="27" fillId="9" borderId="1" xfId="0" applyFont="1" applyFill="1" applyBorder="1" applyAlignment="1">
      <alignment vertical="center" wrapText="1"/>
    </xf>
    <xf numFmtId="0" fontId="26" fillId="0" borderId="42" xfId="0" applyFont="1" applyBorder="1" applyAlignment="1">
      <alignment horizontal="center" vertical="center" wrapText="1"/>
    </xf>
    <xf numFmtId="0" fontId="11" fillId="12" borderId="42" xfId="0" applyFont="1" applyFill="1" applyBorder="1" applyAlignment="1">
      <alignment horizontal="center" vertical="center" wrapText="1"/>
    </xf>
    <xf numFmtId="0" fontId="25" fillId="16" borderId="42" xfId="0" applyFont="1" applyFill="1" applyBorder="1" applyAlignment="1">
      <alignment horizontal="center" vertical="center" wrapText="1"/>
    </xf>
    <xf numFmtId="0" fontId="26" fillId="9" borderId="42" xfId="0" applyFont="1" applyFill="1" applyBorder="1" applyAlignment="1">
      <alignment vertical="center" wrapText="1"/>
    </xf>
    <xf numFmtId="0" fontId="11" fillId="0" borderId="57" xfId="0" applyFont="1" applyBorder="1" applyAlignment="1">
      <alignment vertical="top" wrapText="1"/>
    </xf>
    <xf numFmtId="0" fontId="18" fillId="0" borderId="57" xfId="0" applyFont="1" applyBorder="1" applyAlignment="1">
      <alignment horizontal="left" vertical="center" wrapText="1"/>
    </xf>
    <xf numFmtId="0" fontId="18" fillId="0" borderId="82" xfId="0" applyFont="1" applyBorder="1" applyAlignment="1">
      <alignment horizontal="left" vertical="center" wrapText="1"/>
    </xf>
    <xf numFmtId="0" fontId="8" fillId="9" borderId="42" xfId="0" applyFont="1" applyFill="1" applyBorder="1" applyAlignment="1">
      <alignment vertical="center" wrapText="1"/>
    </xf>
    <xf numFmtId="0" fontId="10" fillId="4" borderId="53" xfId="0" applyFont="1" applyFill="1" applyBorder="1" applyAlignment="1">
      <alignment horizontal="center" vertical="center" wrapText="1"/>
    </xf>
    <xf numFmtId="0" fontId="17" fillId="5" borderId="53" xfId="0" applyFont="1" applyFill="1" applyBorder="1" applyAlignment="1">
      <alignment horizontal="center" vertical="center" wrapText="1"/>
    </xf>
    <xf numFmtId="0" fontId="17" fillId="5" borderId="53" xfId="0" applyFont="1" applyFill="1" applyBorder="1" applyAlignment="1">
      <alignment horizontal="center" vertical="center" textRotation="90" wrapText="1"/>
    </xf>
    <xf numFmtId="0" fontId="4" fillId="7" borderId="53" xfId="0" applyFont="1" applyFill="1" applyBorder="1" applyAlignment="1">
      <alignment horizontal="center" vertical="center" textRotation="90" shrinkToFit="1"/>
    </xf>
    <xf numFmtId="0" fontId="33" fillId="0" borderId="53" xfId="0" applyFont="1" applyBorder="1" applyAlignment="1">
      <alignment horizontal="center" vertical="center" wrapText="1"/>
    </xf>
    <xf numFmtId="0" fontId="8" fillId="3" borderId="53" xfId="0" applyFont="1" applyFill="1" applyBorder="1" applyAlignment="1">
      <alignment horizontal="center" vertical="center" wrapText="1"/>
    </xf>
    <xf numFmtId="0" fontId="24" fillId="8" borderId="53" xfId="0" applyFont="1" applyFill="1" applyBorder="1" applyAlignment="1">
      <alignment horizontal="center" vertical="center" wrapText="1"/>
    </xf>
    <xf numFmtId="0" fontId="1" fillId="0" borderId="57" xfId="0" applyFont="1" applyBorder="1"/>
    <xf numFmtId="0" fontId="10" fillId="17" borderId="57" xfId="0" applyFont="1" applyFill="1" applyBorder="1" applyAlignment="1">
      <alignment horizontal="center" vertical="center"/>
    </xf>
    <xf numFmtId="0" fontId="10" fillId="17" borderId="57" xfId="0" applyFont="1" applyFill="1" applyBorder="1" applyAlignment="1">
      <alignment vertical="center"/>
    </xf>
    <xf numFmtId="0" fontId="10" fillId="2" borderId="57" xfId="0" applyFont="1" applyFill="1" applyBorder="1" applyAlignment="1">
      <alignment horizontal="center" vertical="center"/>
    </xf>
    <xf numFmtId="0" fontId="1" fillId="18" borderId="57" xfId="0" applyFont="1" applyFill="1" applyBorder="1" applyAlignment="1">
      <alignment horizontal="center" vertical="center"/>
    </xf>
    <xf numFmtId="0" fontId="1" fillId="0" borderId="57" xfId="0" applyFont="1" applyBorder="1" applyAlignment="1">
      <alignment vertical="center" wrapText="1"/>
    </xf>
    <xf numFmtId="0" fontId="10" fillId="0" borderId="57" xfId="0" applyFont="1" applyBorder="1" applyAlignment="1">
      <alignment horizontal="center" vertical="center"/>
    </xf>
    <xf numFmtId="0" fontId="10" fillId="2" borderId="57" xfId="0" applyFont="1" applyFill="1" applyBorder="1" applyAlignment="1">
      <alignment horizontal="center" vertical="center" wrapText="1"/>
    </xf>
    <xf numFmtId="0" fontId="10" fillId="14" borderId="57" xfId="0" applyFont="1" applyFill="1" applyBorder="1" applyAlignment="1">
      <alignment horizontal="center" vertical="center"/>
    </xf>
    <xf numFmtId="0" fontId="10" fillId="14" borderId="57" xfId="0" applyFont="1" applyFill="1" applyBorder="1" applyAlignment="1">
      <alignment horizontal="center" vertical="center" wrapText="1"/>
    </xf>
    <xf numFmtId="0" fontId="10" fillId="12" borderId="57" xfId="0" applyFont="1" applyFill="1" applyBorder="1" applyAlignment="1">
      <alignment horizontal="center" vertical="center" wrapText="1"/>
    </xf>
    <xf numFmtId="0" fontId="1" fillId="14" borderId="57" xfId="0" applyFont="1" applyFill="1" applyBorder="1" applyAlignment="1">
      <alignment horizontal="center" vertical="center"/>
    </xf>
    <xf numFmtId="0" fontId="10" fillId="0" borderId="57" xfId="0" applyFont="1" applyBorder="1" applyAlignment="1">
      <alignment horizontal="center" vertical="center" wrapText="1"/>
    </xf>
    <xf numFmtId="0" fontId="1" fillId="12" borderId="57" xfId="0" applyFont="1" applyFill="1" applyBorder="1" applyAlignment="1">
      <alignment horizontal="center" vertical="center"/>
    </xf>
    <xf numFmtId="0" fontId="10" fillId="13" borderId="57" xfId="0" applyFont="1" applyFill="1" applyBorder="1" applyAlignment="1">
      <alignment horizontal="center" vertical="center" wrapText="1"/>
    </xf>
    <xf numFmtId="0" fontId="1" fillId="13" borderId="57" xfId="0" applyFont="1" applyFill="1" applyBorder="1" applyAlignment="1">
      <alignment horizontal="center" vertical="center"/>
    </xf>
    <xf numFmtId="0" fontId="10" fillId="12" borderId="57" xfId="0" applyFont="1" applyFill="1" applyBorder="1" applyAlignment="1">
      <alignment horizontal="center" vertical="center"/>
    </xf>
    <xf numFmtId="0" fontId="1" fillId="19" borderId="57" xfId="0" applyFont="1" applyFill="1" applyBorder="1" applyAlignment="1">
      <alignment horizontal="center" vertical="center"/>
    </xf>
    <xf numFmtId="0" fontId="10" fillId="13" borderId="57" xfId="0" applyFont="1" applyFill="1" applyBorder="1" applyAlignment="1">
      <alignment horizontal="center" vertical="center"/>
    </xf>
    <xf numFmtId="0" fontId="10" fillId="19" borderId="57" xfId="0" applyFont="1" applyFill="1" applyBorder="1" applyAlignment="1">
      <alignment horizontal="center" vertical="center" wrapText="1"/>
    </xf>
    <xf numFmtId="0" fontId="1" fillId="0" borderId="0" xfId="0" applyFont="1" applyAlignment="1">
      <alignment horizontal="center"/>
    </xf>
    <xf numFmtId="0" fontId="10" fillId="14" borderId="57" xfId="0" applyFont="1" applyFill="1" applyBorder="1" applyAlignment="1">
      <alignment horizontal="left" vertical="center" wrapText="1"/>
    </xf>
    <xf numFmtId="0" fontId="1" fillId="12" borderId="57" xfId="0" applyFont="1" applyFill="1" applyBorder="1" applyAlignment="1">
      <alignment horizontal="left" vertical="center"/>
    </xf>
    <xf numFmtId="0" fontId="1" fillId="13" borderId="57" xfId="0" applyFont="1" applyFill="1" applyBorder="1" applyAlignment="1">
      <alignment horizontal="left" vertical="center"/>
    </xf>
    <xf numFmtId="0" fontId="1" fillId="19" borderId="57" xfId="0" applyFont="1" applyFill="1" applyBorder="1" applyAlignment="1">
      <alignment horizontal="left" vertical="center"/>
    </xf>
    <xf numFmtId="0" fontId="6" fillId="0" borderId="28" xfId="0" applyFont="1" applyBorder="1"/>
    <xf numFmtId="0" fontId="6" fillId="0" borderId="30" xfId="0" applyFont="1" applyBorder="1"/>
    <xf numFmtId="0" fontId="6" fillId="0" borderId="31" xfId="0" applyFont="1" applyBorder="1"/>
    <xf numFmtId="0" fontId="51" fillId="17" borderId="86" xfId="0" applyFont="1" applyFill="1" applyBorder="1" applyAlignment="1">
      <alignment horizontal="center" vertical="center"/>
    </xf>
    <xf numFmtId="0" fontId="52" fillId="18" borderId="89" xfId="0" applyFont="1" applyFill="1" applyBorder="1" applyAlignment="1">
      <alignment horizontal="left" vertical="center"/>
    </xf>
    <xf numFmtId="0" fontId="52" fillId="14" borderId="91" xfId="0" applyFont="1" applyFill="1" applyBorder="1" applyAlignment="1">
      <alignment horizontal="left" vertical="center"/>
    </xf>
    <xf numFmtId="0" fontId="52" fillId="12" borderId="91" xfId="0" applyFont="1" applyFill="1" applyBorder="1" applyAlignment="1">
      <alignment horizontal="left" vertical="center"/>
    </xf>
    <xf numFmtId="0" fontId="52" fillId="13" borderId="91" xfId="0" applyFont="1" applyFill="1" applyBorder="1" applyAlignment="1">
      <alignment horizontal="left" vertical="center"/>
    </xf>
    <xf numFmtId="0" fontId="52" fillId="19" borderId="86" xfId="0" applyFont="1" applyFill="1" applyBorder="1" applyAlignment="1">
      <alignment horizontal="left" vertical="center"/>
    </xf>
    <xf numFmtId="0" fontId="51" fillId="0" borderId="0" xfId="0" applyFont="1" applyAlignment="1">
      <alignment horizontal="center" vertical="center" wrapText="1"/>
    </xf>
    <xf numFmtId="0" fontId="51" fillId="17" borderId="95" xfId="0" applyFont="1" applyFill="1" applyBorder="1" applyAlignment="1">
      <alignment horizontal="center" vertical="center" wrapText="1"/>
    </xf>
    <xf numFmtId="0" fontId="51" fillId="14" borderId="82" xfId="0" applyFont="1" applyFill="1" applyBorder="1" applyAlignment="1">
      <alignment horizontal="center" vertical="center"/>
    </xf>
    <xf numFmtId="0" fontId="51" fillId="14" borderId="82" xfId="0" applyFont="1" applyFill="1" applyBorder="1" applyAlignment="1">
      <alignment horizontal="center" vertical="center" wrapText="1"/>
    </xf>
    <xf numFmtId="0" fontId="51" fillId="12" borderId="82" xfId="0" applyFont="1" applyFill="1" applyBorder="1" applyAlignment="1">
      <alignment horizontal="center" vertical="center" wrapText="1"/>
    </xf>
    <xf numFmtId="0" fontId="51" fillId="13" borderId="82" xfId="0" applyFont="1" applyFill="1" applyBorder="1" applyAlignment="1">
      <alignment horizontal="center" vertical="center" wrapText="1"/>
    </xf>
    <xf numFmtId="0" fontId="51" fillId="14" borderId="57" xfId="0" applyFont="1" applyFill="1" applyBorder="1" applyAlignment="1">
      <alignment horizontal="center" vertical="center"/>
    </xf>
    <xf numFmtId="0" fontId="51" fillId="14" borderId="57" xfId="0" applyFont="1" applyFill="1" applyBorder="1" applyAlignment="1">
      <alignment horizontal="center" vertical="center" wrapText="1"/>
    </xf>
    <xf numFmtId="0" fontId="51" fillId="12" borderId="57" xfId="0" applyFont="1" applyFill="1" applyBorder="1" applyAlignment="1">
      <alignment horizontal="center" vertical="center" wrapText="1"/>
    </xf>
    <xf numFmtId="0" fontId="51" fillId="13" borderId="57" xfId="0" applyFont="1" applyFill="1" applyBorder="1" applyAlignment="1">
      <alignment horizontal="center" vertical="center" wrapText="1"/>
    </xf>
    <xf numFmtId="0" fontId="51" fillId="19" borderId="57" xfId="0" applyFont="1" applyFill="1" applyBorder="1" applyAlignment="1">
      <alignment horizontal="center" vertical="center" wrapText="1"/>
    </xf>
    <xf numFmtId="0" fontId="51" fillId="12" borderId="57" xfId="0" applyFont="1" applyFill="1" applyBorder="1" applyAlignment="1">
      <alignment horizontal="center" vertical="center"/>
    </xf>
    <xf numFmtId="0" fontId="51" fillId="13" borderId="95" xfId="0" applyFont="1" applyFill="1" applyBorder="1" applyAlignment="1">
      <alignment horizontal="center" vertical="center"/>
    </xf>
    <xf numFmtId="0" fontId="51" fillId="13" borderId="95" xfId="0" applyFont="1" applyFill="1" applyBorder="1" applyAlignment="1">
      <alignment horizontal="center" vertical="center" wrapText="1"/>
    </xf>
    <xf numFmtId="0" fontId="51" fillId="19" borderId="95" xfId="0" applyFont="1" applyFill="1" applyBorder="1" applyAlignment="1">
      <alignment horizontal="center" vertical="center" wrapText="1"/>
    </xf>
    <xf numFmtId="0" fontId="15" fillId="0" borderId="91" xfId="0" applyFont="1" applyBorder="1" applyAlignment="1">
      <alignment vertical="center" wrapText="1"/>
    </xf>
    <xf numFmtId="0" fontId="15" fillId="0" borderId="86" xfId="0" applyFont="1" applyBorder="1" applyAlignment="1">
      <alignment vertical="center" wrapText="1"/>
    </xf>
    <xf numFmtId="0" fontId="6" fillId="2" borderId="0" xfId="0" applyFont="1" applyFill="1"/>
    <xf numFmtId="0" fontId="10" fillId="2" borderId="31" xfId="0" applyFont="1" applyFill="1" applyBorder="1" applyAlignment="1">
      <alignment horizontal="center" vertical="center"/>
    </xf>
    <xf numFmtId="0" fontId="10" fillId="2" borderId="0" xfId="0" applyFont="1" applyFill="1" applyAlignment="1">
      <alignment horizontal="center" vertical="center"/>
    </xf>
    <xf numFmtId="0" fontId="6" fillId="2" borderId="31" xfId="0" applyFont="1" applyFill="1" applyBorder="1"/>
    <xf numFmtId="0" fontId="10" fillId="21" borderId="98" xfId="0" applyFont="1" applyFill="1" applyBorder="1" applyAlignment="1">
      <alignment horizontal="left" vertical="center" wrapText="1"/>
    </xf>
    <xf numFmtId="0" fontId="10" fillId="21" borderId="101" xfId="0" applyFont="1" applyFill="1" applyBorder="1" applyAlignment="1">
      <alignment horizontal="left" vertical="center" wrapText="1"/>
    </xf>
    <xf numFmtId="0" fontId="10" fillId="21" borderId="101" xfId="0" applyFont="1" applyFill="1" applyBorder="1" applyAlignment="1">
      <alignment horizontal="left" vertical="top"/>
    </xf>
    <xf numFmtId="0" fontId="10" fillId="21" borderId="101" xfId="0" applyFont="1" applyFill="1" applyBorder="1" applyAlignment="1">
      <alignment horizontal="left" vertical="center"/>
    </xf>
    <xf numFmtId="0" fontId="6" fillId="0" borderId="35" xfId="0" applyFont="1" applyBorder="1"/>
    <xf numFmtId="0" fontId="6" fillId="0" borderId="50" xfId="0" applyFont="1" applyBorder="1"/>
    <xf numFmtId="0" fontId="10" fillId="2" borderId="30" xfId="0" applyFont="1" applyFill="1" applyBorder="1" applyAlignment="1">
      <alignment horizontal="left" vertical="top"/>
    </xf>
    <xf numFmtId="0" fontId="8" fillId="3" borderId="112" xfId="0" applyFont="1" applyFill="1" applyBorder="1" applyAlignment="1">
      <alignment horizontal="center" vertical="center" wrapText="1"/>
    </xf>
    <xf numFmtId="0" fontId="8" fillId="3" borderId="57" xfId="0" applyFont="1" applyFill="1" applyBorder="1" applyAlignment="1">
      <alignment horizontal="center" vertical="center" wrapText="1"/>
    </xf>
    <xf numFmtId="0" fontId="8" fillId="3" borderId="95" xfId="0" applyFont="1" applyFill="1" applyBorder="1" applyAlignment="1">
      <alignment horizontal="center" vertical="center" wrapText="1"/>
    </xf>
    <xf numFmtId="0" fontId="50" fillId="0" borderId="0" xfId="0" applyFont="1" applyAlignment="1">
      <alignment horizontal="center"/>
    </xf>
    <xf numFmtId="0" fontId="51" fillId="0" borderId="0" xfId="0" applyFont="1" applyAlignment="1">
      <alignment horizontal="center" vertical="center"/>
    </xf>
    <xf numFmtId="0" fontId="51" fillId="17" borderId="119" xfId="0" applyFont="1" applyFill="1" applyBorder="1" applyAlignment="1">
      <alignment horizontal="center" vertical="center"/>
    </xf>
    <xf numFmtId="0" fontId="52" fillId="0" borderId="0" xfId="0" applyFont="1" applyAlignment="1">
      <alignment horizontal="center" vertical="center" wrapText="1"/>
    </xf>
    <xf numFmtId="0" fontId="50" fillId="0" borderId="120" xfId="0" applyFont="1" applyBorder="1" applyAlignment="1">
      <alignment horizontal="center" vertical="center"/>
    </xf>
    <xf numFmtId="0" fontId="50" fillId="0" borderId="122" xfId="0" applyFont="1" applyBorder="1" applyAlignment="1">
      <alignment horizontal="center" vertical="center"/>
    </xf>
    <xf numFmtId="0" fontId="50" fillId="0" borderId="119" xfId="0" applyFont="1" applyBorder="1" applyAlignment="1">
      <alignment horizontal="center" vertical="center"/>
    </xf>
    <xf numFmtId="0" fontId="51" fillId="17" borderId="119" xfId="0" applyFont="1" applyFill="1" applyBorder="1" applyAlignment="1">
      <alignment horizontal="center" vertical="center" wrapText="1"/>
    </xf>
    <xf numFmtId="0" fontId="51" fillId="13" borderId="120" xfId="0" applyFont="1" applyFill="1" applyBorder="1" applyAlignment="1">
      <alignment horizontal="center" vertical="center" wrapText="1"/>
    </xf>
    <xf numFmtId="0" fontId="51" fillId="19" borderId="122" xfId="0" applyFont="1" applyFill="1" applyBorder="1" applyAlignment="1">
      <alignment horizontal="center" vertical="center" wrapText="1"/>
    </xf>
    <xf numFmtId="0" fontId="51" fillId="19" borderId="119" xfId="0" applyFont="1" applyFill="1" applyBorder="1" applyAlignment="1">
      <alignment horizontal="center" vertical="center" wrapText="1"/>
    </xf>
    <xf numFmtId="0" fontId="10" fillId="21" borderId="98" xfId="0" applyFont="1" applyFill="1" applyBorder="1" applyAlignment="1">
      <alignment vertical="center" wrapText="1"/>
    </xf>
    <xf numFmtId="0" fontId="10" fillId="21" borderId="101" xfId="0" applyFont="1" applyFill="1" applyBorder="1" applyAlignment="1">
      <alignment vertical="center"/>
    </xf>
    <xf numFmtId="0" fontId="10" fillId="21" borderId="101" xfId="0" applyFont="1" applyFill="1" applyBorder="1" applyAlignment="1">
      <alignment vertical="center" wrapText="1"/>
    </xf>
    <xf numFmtId="0" fontId="10" fillId="21" borderId="127" xfId="0" applyFont="1" applyFill="1" applyBorder="1" applyAlignment="1">
      <alignment vertical="center" wrapText="1"/>
    </xf>
    <xf numFmtId="0" fontId="6" fillId="2" borderId="29" xfId="0" applyFont="1" applyFill="1" applyBorder="1"/>
    <xf numFmtId="0" fontId="6" fillId="2" borderId="32" xfId="0" applyFont="1" applyFill="1" applyBorder="1"/>
    <xf numFmtId="0" fontId="6" fillId="0" borderId="29" xfId="0" applyFont="1" applyBorder="1"/>
    <xf numFmtId="0" fontId="6" fillId="0" borderId="32" xfId="0" applyFont="1" applyBorder="1"/>
    <xf numFmtId="0" fontId="10" fillId="2" borderId="32" xfId="0" applyFont="1" applyFill="1" applyBorder="1" applyAlignment="1">
      <alignment horizontal="center" vertical="center"/>
    </xf>
    <xf numFmtId="0" fontId="6" fillId="0" borderId="36" xfId="0" applyFont="1" applyBorder="1"/>
    <xf numFmtId="0" fontId="6" fillId="2" borderId="36" xfId="0" applyFont="1" applyFill="1" applyBorder="1"/>
    <xf numFmtId="0" fontId="1" fillId="2" borderId="133" xfId="0" applyFont="1" applyFill="1" applyBorder="1" applyAlignment="1">
      <alignment horizontal="left" vertical="center"/>
    </xf>
    <xf numFmtId="0" fontId="1" fillId="2" borderId="134" xfId="0" applyFont="1" applyFill="1" applyBorder="1" applyAlignment="1">
      <alignment horizontal="left" vertical="center"/>
    </xf>
    <xf numFmtId="0" fontId="1" fillId="2" borderId="134" xfId="0" applyFont="1" applyFill="1" applyBorder="1" applyAlignment="1">
      <alignment horizontal="left" vertical="center" wrapText="1"/>
    </xf>
    <xf numFmtId="0" fontId="1" fillId="2" borderId="135" xfId="0" applyFont="1" applyFill="1" applyBorder="1" applyAlignment="1">
      <alignment horizontal="left" vertical="center"/>
    </xf>
    <xf numFmtId="0" fontId="15" fillId="0" borderId="133" xfId="0" applyFont="1" applyBorder="1" applyAlignment="1">
      <alignment vertical="center" wrapText="1"/>
    </xf>
    <xf numFmtId="0" fontId="15" fillId="0" borderId="134" xfId="0" applyFont="1" applyBorder="1" applyAlignment="1">
      <alignment vertical="center" wrapText="1"/>
    </xf>
    <xf numFmtId="0" fontId="15" fillId="0" borderId="135" xfId="0" applyFont="1" applyBorder="1" applyAlignment="1">
      <alignment vertical="center" wrapText="1"/>
    </xf>
    <xf numFmtId="0" fontId="1" fillId="0" borderId="0" xfId="0" applyFont="1" applyAlignment="1">
      <alignment horizontal="left" vertical="center"/>
    </xf>
    <xf numFmtId="0" fontId="10" fillId="0" borderId="0" xfId="0" applyFont="1" applyAlignment="1">
      <alignment horizontal="left" vertical="center"/>
    </xf>
    <xf numFmtId="0" fontId="55" fillId="0" borderId="133" xfId="0" applyFont="1" applyBorder="1" applyAlignment="1">
      <alignment vertical="center"/>
    </xf>
    <xf numFmtId="0" fontId="56" fillId="0" borderId="136" xfId="0" applyFont="1" applyBorder="1" applyAlignment="1">
      <alignment horizontal="left" vertical="center"/>
    </xf>
    <xf numFmtId="0" fontId="56" fillId="0" borderId="112" xfId="0" applyFont="1" applyBorder="1" applyAlignment="1">
      <alignment horizontal="left" vertical="center"/>
    </xf>
    <xf numFmtId="0" fontId="56" fillId="0" borderId="137" xfId="0" applyFont="1" applyBorder="1" applyAlignment="1">
      <alignment horizontal="left" vertical="center"/>
    </xf>
    <xf numFmtId="0" fontId="55" fillId="0" borderId="134" xfId="0" applyFont="1" applyBorder="1" applyAlignment="1">
      <alignment vertical="center"/>
    </xf>
    <xf numFmtId="0" fontId="56" fillId="0" borderId="91" xfId="0" applyFont="1" applyBorder="1" applyAlignment="1">
      <alignment horizontal="left" vertical="center"/>
    </xf>
    <xf numFmtId="0" fontId="56" fillId="0" borderId="57" xfId="0" applyFont="1" applyBorder="1" applyAlignment="1">
      <alignment horizontal="left" vertical="center"/>
    </xf>
    <xf numFmtId="0" fontId="56" fillId="0" borderId="122" xfId="0" applyFont="1" applyBorder="1" applyAlignment="1">
      <alignment horizontal="left" vertical="center"/>
    </xf>
    <xf numFmtId="0" fontId="55" fillId="0" borderId="135" xfId="0" applyFont="1" applyBorder="1" applyAlignment="1">
      <alignment vertical="center"/>
    </xf>
    <xf numFmtId="0" fontId="1" fillId="0" borderId="133" xfId="0" applyFont="1" applyBorder="1" applyAlignment="1">
      <alignment horizontal="left" vertical="center"/>
    </xf>
    <xf numFmtId="0" fontId="1" fillId="0" borderId="135" xfId="0" applyFont="1" applyBorder="1" applyAlignment="1">
      <alignment horizontal="left" vertical="center"/>
    </xf>
    <xf numFmtId="0" fontId="6" fillId="0" borderId="133" xfId="0" applyFont="1" applyBorder="1" applyAlignment="1">
      <alignment vertical="top" wrapText="1"/>
    </xf>
    <xf numFmtId="0" fontId="6" fillId="0" borderId="134" xfId="0" applyFont="1" applyBorder="1" applyAlignment="1">
      <alignment vertical="top" wrapText="1"/>
    </xf>
    <xf numFmtId="0" fontId="56" fillId="0" borderId="86" xfId="0" applyFont="1" applyBorder="1" applyAlignment="1">
      <alignment horizontal="left" vertical="center"/>
    </xf>
    <xf numFmtId="0" fontId="56" fillId="0" borderId="95" xfId="0" applyFont="1" applyBorder="1" applyAlignment="1">
      <alignment horizontal="left" vertical="center"/>
    </xf>
    <xf numFmtId="0" fontId="56" fillId="0" borderId="119" xfId="0" applyFont="1" applyBorder="1" applyAlignment="1">
      <alignment horizontal="left" vertical="center"/>
    </xf>
    <xf numFmtId="0" fontId="6" fillId="0" borderId="135" xfId="0" applyFont="1" applyBorder="1" applyAlignment="1">
      <alignment vertical="top" wrapText="1"/>
    </xf>
    <xf numFmtId="0" fontId="1" fillId="0" borderId="133" xfId="0" applyFont="1" applyBorder="1"/>
    <xf numFmtId="0" fontId="1" fillId="0" borderId="135" xfId="0" applyFont="1" applyBorder="1"/>
    <xf numFmtId="0" fontId="56" fillId="0" borderId="0" xfId="0" applyFont="1" applyAlignment="1">
      <alignment horizontal="left" vertical="center"/>
    </xf>
    <xf numFmtId="0" fontId="10" fillId="0" borderId="138" xfId="0" applyFont="1" applyBorder="1" applyAlignment="1">
      <alignment horizontal="left" vertical="center"/>
    </xf>
    <xf numFmtId="0" fontId="15" fillId="0" borderId="136" xfId="0" applyFont="1" applyBorder="1" applyAlignment="1">
      <alignment vertical="center" wrapText="1"/>
    </xf>
    <xf numFmtId="0" fontId="15" fillId="0" borderId="86" xfId="0" applyFont="1" applyBorder="1" applyAlignment="1">
      <alignment horizontal="left" vertical="center" wrapText="1"/>
    </xf>
    <xf numFmtId="0" fontId="51" fillId="0" borderId="93" xfId="0" applyFont="1" applyBorder="1" applyAlignment="1">
      <alignment horizontal="center" vertical="center"/>
    </xf>
    <xf numFmtId="0" fontId="3" fillId="0" borderId="85" xfId="0" applyFont="1" applyBorder="1"/>
    <xf numFmtId="0" fontId="3" fillId="0" borderId="118" xfId="0" applyFont="1" applyBorder="1"/>
    <xf numFmtId="0" fontId="16" fillId="0" borderId="139" xfId="0" applyFont="1" applyBorder="1" applyAlignment="1">
      <alignment horizontal="center" wrapText="1"/>
    </xf>
    <xf numFmtId="0" fontId="3" fillId="0" borderId="140" xfId="0" applyFont="1" applyBorder="1"/>
    <xf numFmtId="0" fontId="3" fillId="0" borderId="141" xfId="0" applyFont="1" applyBorder="1"/>
    <xf numFmtId="0" fontId="15" fillId="0" borderId="93" xfId="0" applyFont="1" applyBorder="1" applyAlignment="1">
      <alignment horizontal="left" vertical="center" wrapText="1"/>
    </xf>
    <xf numFmtId="0" fontId="15" fillId="0" borderId="58" xfId="0" applyFont="1" applyBorder="1" applyAlignment="1">
      <alignment horizontal="left" wrapText="1"/>
    </xf>
    <xf numFmtId="0" fontId="3" fillId="0" borderId="83" xfId="0" applyFont="1" applyBorder="1"/>
    <xf numFmtId="0" fontId="3" fillId="0" borderId="121" xfId="0" applyFont="1" applyBorder="1"/>
    <xf numFmtId="0" fontId="15" fillId="0" borderId="87" xfId="0" applyFont="1" applyBorder="1" applyAlignment="1">
      <alignment horizontal="left" vertical="center"/>
    </xf>
    <xf numFmtId="0" fontId="3" fillId="0" borderId="38" xfId="0" applyFont="1" applyBorder="1"/>
    <xf numFmtId="0" fontId="3" fillId="0" borderId="46" xfId="0" applyFont="1" applyBorder="1"/>
    <xf numFmtId="0" fontId="57" fillId="0" borderId="28" xfId="0" applyFont="1" applyBorder="1" applyAlignment="1">
      <alignment horizontal="left" vertical="center"/>
    </xf>
    <xf numFmtId="0" fontId="3" fillId="0" borderId="30" xfId="0" applyFont="1" applyBorder="1"/>
    <xf numFmtId="0" fontId="3" fillId="0" borderId="29" xfId="0" applyFont="1" applyBorder="1"/>
    <xf numFmtId="0" fontId="57" fillId="0" borderId="31" xfId="0" applyFont="1" applyBorder="1" applyAlignment="1">
      <alignment horizontal="left" vertical="center"/>
    </xf>
    <xf numFmtId="0" fontId="0" fillId="0" borderId="0" xfId="0"/>
    <xf numFmtId="0" fontId="3" fillId="0" borderId="32" xfId="0" applyFont="1" applyBorder="1"/>
    <xf numFmtId="0" fontId="57" fillId="0" borderId="35" xfId="0" applyFont="1" applyBorder="1" applyAlignment="1">
      <alignment horizontal="left" vertical="center"/>
    </xf>
    <xf numFmtId="0" fontId="3" fillId="0" borderId="50" xfId="0" applyFont="1" applyBorder="1"/>
    <xf numFmtId="0" fontId="3" fillId="0" borderId="36" xfId="0" applyFont="1" applyBorder="1"/>
    <xf numFmtId="0" fontId="54" fillId="17" borderId="97" xfId="0" applyFont="1" applyFill="1" applyBorder="1" applyAlignment="1">
      <alignment horizontal="center" vertical="center" wrapText="1"/>
    </xf>
    <xf numFmtId="0" fontId="3" fillId="0" borderId="114" xfId="0" applyFont="1" applyBorder="1"/>
    <xf numFmtId="0" fontId="3" fillId="0" borderId="89" xfId="0" applyFont="1" applyBorder="1"/>
    <xf numFmtId="0" fontId="54" fillId="17" borderId="133" xfId="0" applyFont="1" applyFill="1" applyBorder="1" applyAlignment="1">
      <alignment horizontal="center" vertical="center" wrapText="1"/>
    </xf>
    <xf numFmtId="0" fontId="3" fillId="0" borderId="135" xfId="0" applyFont="1" applyBorder="1"/>
    <xf numFmtId="0" fontId="49" fillId="20" borderId="51" xfId="0" applyFont="1" applyFill="1" applyBorder="1" applyAlignment="1">
      <alignment horizontal="center" vertical="center"/>
    </xf>
    <xf numFmtId="0" fontId="3" fillId="0" borderId="52" xfId="0" applyFont="1" applyBorder="1"/>
    <xf numFmtId="0" fontId="3" fillId="0" borderId="56" xfId="0" applyFont="1" applyBorder="1"/>
    <xf numFmtId="0" fontId="50" fillId="17" borderId="84" xfId="0" applyFont="1" applyFill="1" applyBorder="1" applyAlignment="1">
      <alignment horizontal="center"/>
    </xf>
    <xf numFmtId="0" fontId="51" fillId="17" borderId="87" xfId="0" applyFont="1" applyFill="1" applyBorder="1" applyAlignment="1">
      <alignment horizontal="center" vertical="center"/>
    </xf>
    <xf numFmtId="0" fontId="3" fillId="0" borderId="88" xfId="0" applyFont="1" applyBorder="1"/>
    <xf numFmtId="0" fontId="51" fillId="17" borderId="37" xfId="0" applyFont="1" applyFill="1" applyBorder="1" applyAlignment="1">
      <alignment horizontal="center" vertical="center"/>
    </xf>
    <xf numFmtId="0" fontId="52" fillId="0" borderId="90" xfId="0" applyFont="1" applyBorder="1" applyAlignment="1">
      <alignment horizontal="left" vertical="center" wrapText="1"/>
    </xf>
    <xf numFmtId="0" fontId="3" fillId="0" borderId="34" xfId="0" applyFont="1" applyBorder="1"/>
    <xf numFmtId="0" fontId="3" fillId="0" borderId="54" xfId="0" applyFont="1" applyBorder="1"/>
    <xf numFmtId="0" fontId="3" fillId="0" borderId="44" xfId="0" applyFont="1" applyBorder="1"/>
    <xf numFmtId="0" fontId="52" fillId="18" borderId="33" xfId="0" applyFont="1" applyFill="1" applyBorder="1" applyAlignment="1">
      <alignment horizontal="left" vertical="center"/>
    </xf>
    <xf numFmtId="0" fontId="52" fillId="0" borderId="58" xfId="0" applyFont="1" applyBorder="1" applyAlignment="1">
      <alignment horizontal="left" vertical="center" wrapText="1"/>
    </xf>
    <xf numFmtId="0" fontId="3" fillId="0" borderId="55" xfId="0" applyFont="1" applyBorder="1"/>
    <xf numFmtId="0" fontId="52" fillId="14" borderId="96" xfId="0" applyFont="1" applyFill="1" applyBorder="1" applyAlignment="1">
      <alignment horizontal="left" vertical="center"/>
    </xf>
    <xf numFmtId="0" fontId="52" fillId="12" borderId="96" xfId="0" applyFont="1" applyFill="1" applyBorder="1" applyAlignment="1">
      <alignment horizontal="left" vertical="center"/>
    </xf>
    <xf numFmtId="0" fontId="52" fillId="13" borderId="96" xfId="0" applyFont="1" applyFill="1" applyBorder="1" applyAlignment="1">
      <alignment horizontal="left" vertical="center"/>
    </xf>
    <xf numFmtId="0" fontId="52" fillId="0" borderId="87" xfId="0" applyFont="1" applyBorder="1" applyAlignment="1">
      <alignment horizontal="left" vertical="center" wrapText="1"/>
    </xf>
    <xf numFmtId="0" fontId="52" fillId="19" borderId="37" xfId="0" applyFont="1" applyFill="1" applyBorder="1" applyAlignment="1">
      <alignment horizontal="left" vertical="center"/>
    </xf>
    <xf numFmtId="0" fontId="15" fillId="0" borderId="30" xfId="0" applyFont="1" applyBorder="1" applyAlignment="1">
      <alignment horizontal="left" vertical="center" wrapText="1"/>
    </xf>
    <xf numFmtId="0" fontId="53" fillId="17" borderId="28" xfId="0" applyFont="1" applyFill="1" applyBorder="1" applyAlignment="1">
      <alignment horizontal="center"/>
    </xf>
    <xf numFmtId="0" fontId="51" fillId="17" borderId="93" xfId="0" applyFont="1" applyFill="1" applyBorder="1" applyAlignment="1">
      <alignment horizontal="center" vertical="center"/>
    </xf>
    <xf numFmtId="0" fontId="52" fillId="0" borderId="33" xfId="0" applyFont="1" applyBorder="1" applyAlignment="1">
      <alignment horizontal="center" vertical="center" wrapText="1"/>
    </xf>
    <xf numFmtId="0" fontId="52" fillId="0" borderId="96" xfId="0" applyFont="1" applyBorder="1" applyAlignment="1">
      <alignment horizontal="center" vertical="center" wrapText="1"/>
    </xf>
    <xf numFmtId="0" fontId="52" fillId="0" borderId="37" xfId="0" applyFont="1" applyBorder="1" applyAlignment="1">
      <alignment horizontal="center" vertical="center" wrapText="1"/>
    </xf>
    <xf numFmtId="0" fontId="16" fillId="0" borderId="58" xfId="0" applyFont="1" applyBorder="1" applyAlignment="1">
      <alignment horizontal="center" wrapText="1"/>
    </xf>
    <xf numFmtId="0" fontId="15" fillId="0" borderId="58" xfId="0" applyFont="1" applyBorder="1" applyAlignment="1">
      <alignment horizontal="left" vertical="center" wrapText="1"/>
    </xf>
    <xf numFmtId="0" fontId="15" fillId="0" borderId="87" xfId="0" applyFont="1" applyBorder="1" applyAlignment="1">
      <alignment horizontal="left" vertical="center" wrapText="1"/>
    </xf>
    <xf numFmtId="0" fontId="10" fillId="21" borderId="51" xfId="0" applyFont="1" applyFill="1" applyBorder="1" applyAlignment="1">
      <alignment horizontal="center" vertical="center"/>
    </xf>
    <xf numFmtId="0" fontId="1" fillId="0" borderId="99" xfId="0" applyFont="1" applyBorder="1" applyAlignment="1">
      <alignment horizontal="left" vertical="center"/>
    </xf>
    <xf numFmtId="0" fontId="3" fillId="0" borderId="100" xfId="0" applyFont="1" applyBorder="1"/>
    <xf numFmtId="0" fontId="3" fillId="0" borderId="123" xfId="0" applyFont="1" applyBorder="1"/>
    <xf numFmtId="0" fontId="1" fillId="2" borderId="99" xfId="0" applyFont="1" applyFill="1" applyBorder="1" applyAlignment="1">
      <alignment horizontal="left" vertical="center" wrapText="1"/>
    </xf>
    <xf numFmtId="0" fontId="1" fillId="0" borderId="102" xfId="0" applyFont="1" applyBorder="1" applyAlignment="1">
      <alignment horizontal="left" vertical="center"/>
    </xf>
    <xf numFmtId="0" fontId="3" fillId="0" borderId="103" xfId="0" applyFont="1" applyBorder="1"/>
    <xf numFmtId="0" fontId="3" fillId="0" borderId="124" xfId="0" applyFont="1" applyBorder="1"/>
    <xf numFmtId="0" fontId="1" fillId="2" borderId="102" xfId="0" applyFont="1" applyFill="1" applyBorder="1" applyAlignment="1">
      <alignment horizontal="left" vertical="center" wrapText="1"/>
    </xf>
    <xf numFmtId="0" fontId="1" fillId="0" borderId="102" xfId="0" applyFont="1" applyBorder="1" applyAlignment="1">
      <alignment horizontal="left" vertical="center" wrapText="1"/>
    </xf>
    <xf numFmtId="0" fontId="10" fillId="2" borderId="102" xfId="0" applyFont="1" applyFill="1" applyBorder="1" applyAlignment="1">
      <alignment horizontal="left" vertical="center" wrapText="1"/>
    </xf>
    <xf numFmtId="0" fontId="1" fillId="0" borderId="128" xfId="0" applyFont="1" applyBorder="1" applyAlignment="1">
      <alignment horizontal="left" vertical="center" wrapText="1"/>
    </xf>
    <xf numFmtId="0" fontId="3" fillId="0" borderId="111" xfId="0" applyFont="1" applyBorder="1"/>
    <xf numFmtId="0" fontId="3" fillId="0" borderId="129" xfId="0" applyFont="1" applyBorder="1"/>
    <xf numFmtId="0" fontId="19" fillId="22" borderId="110" xfId="0" applyFont="1" applyFill="1" applyBorder="1" applyAlignment="1">
      <alignment horizontal="left" wrapText="1"/>
    </xf>
    <xf numFmtId="0" fontId="1" fillId="2" borderId="30" xfId="0" applyFont="1" applyFill="1" applyBorder="1" applyAlignment="1">
      <alignment horizontal="left" vertical="center" wrapText="1"/>
    </xf>
    <xf numFmtId="0" fontId="10" fillId="21" borderId="104" xfId="0" applyFont="1" applyFill="1" applyBorder="1" applyAlignment="1">
      <alignment horizontal="left" vertical="center" wrapText="1"/>
    </xf>
    <xf numFmtId="0" fontId="3" fillId="0" borderId="107" xfId="0" applyFont="1" applyBorder="1"/>
    <xf numFmtId="0" fontId="8" fillId="3" borderId="97" xfId="0" applyFont="1" applyFill="1" applyBorder="1" applyAlignment="1">
      <alignment horizontal="center" vertical="center" wrapText="1"/>
    </xf>
    <xf numFmtId="0" fontId="3" fillId="0" borderId="116" xfId="0" applyFont="1" applyBorder="1"/>
    <xf numFmtId="0" fontId="1" fillId="2" borderId="105" xfId="0" applyFont="1" applyFill="1" applyBorder="1" applyAlignment="1">
      <alignment horizontal="left" vertical="center" wrapText="1"/>
    </xf>
    <xf numFmtId="0" fontId="3" fillId="0" borderId="106" xfId="0" applyFont="1" applyBorder="1"/>
    <xf numFmtId="0" fontId="3" fillId="0" borderId="125" xfId="0" applyFont="1" applyBorder="1"/>
    <xf numFmtId="0" fontId="3" fillId="0" borderId="108" xfId="0" applyFont="1" applyBorder="1"/>
    <xf numFmtId="0" fontId="3" fillId="0" borderId="109" xfId="0" applyFont="1" applyBorder="1"/>
    <xf numFmtId="0" fontId="3" fillId="0" borderId="126" xfId="0" applyFont="1" applyBorder="1"/>
    <xf numFmtId="0" fontId="1" fillId="0" borderId="105" xfId="0" applyFont="1" applyBorder="1" applyAlignment="1">
      <alignment horizontal="left" vertical="center"/>
    </xf>
    <xf numFmtId="0" fontId="6" fillId="0" borderId="0" xfId="0" applyFont="1" applyAlignment="1">
      <alignment horizontal="center"/>
    </xf>
    <xf numFmtId="0" fontId="3" fillId="0" borderId="131" xfId="0" applyFont="1" applyBorder="1"/>
    <xf numFmtId="0" fontId="3" fillId="0" borderId="130" xfId="0" applyFont="1" applyBorder="1"/>
    <xf numFmtId="0" fontId="3" fillId="0" borderId="132" xfId="0" applyFont="1" applyBorder="1"/>
    <xf numFmtId="0" fontId="1" fillId="2" borderId="113" xfId="0" applyFont="1" applyFill="1" applyBorder="1" applyAlignment="1">
      <alignment horizontal="left" vertical="center" wrapText="1"/>
    </xf>
    <xf numFmtId="0" fontId="3" fillId="0" borderId="115" xfId="0" applyFont="1" applyBorder="1"/>
    <xf numFmtId="0" fontId="3" fillId="0" borderId="117" xfId="0" applyFont="1" applyBorder="1"/>
    <xf numFmtId="0" fontId="51" fillId="17" borderId="28" xfId="0" applyFont="1" applyFill="1" applyBorder="1" applyAlignment="1">
      <alignment horizontal="center" vertical="center"/>
    </xf>
    <xf numFmtId="0" fontId="3" fillId="0" borderId="92" xfId="0" applyFont="1" applyBorder="1"/>
    <xf numFmtId="0" fontId="3" fillId="0" borderId="35" xfId="0" applyFont="1" applyBorder="1"/>
    <xf numFmtId="0" fontId="3" fillId="0" borderId="94" xfId="0" applyFont="1" applyBorder="1"/>
    <xf numFmtId="0" fontId="52" fillId="0" borderId="30" xfId="0" applyFont="1" applyBorder="1" applyAlignment="1">
      <alignment horizontal="left" vertical="center" wrapText="1"/>
    </xf>
    <xf numFmtId="0" fontId="10" fillId="17" borderId="58" xfId="0" applyFont="1" applyFill="1" applyBorder="1" applyAlignment="1">
      <alignment horizontal="center"/>
    </xf>
    <xf numFmtId="0" fontId="10" fillId="17" borderId="58" xfId="0" applyFont="1" applyFill="1" applyBorder="1" applyAlignment="1">
      <alignment horizontal="center" vertical="center"/>
    </xf>
    <xf numFmtId="0" fontId="1" fillId="0" borderId="58" xfId="0" applyFont="1" applyBorder="1" applyAlignment="1">
      <alignment horizontal="left" vertical="center"/>
    </xf>
    <xf numFmtId="0" fontId="2" fillId="0" borderId="37" xfId="0" applyFont="1" applyBorder="1" applyAlignment="1">
      <alignment horizontal="center" vertical="center"/>
    </xf>
    <xf numFmtId="0" fontId="7" fillId="0" borderId="30" xfId="0" applyFont="1" applyBorder="1" applyAlignment="1">
      <alignment horizontal="center" vertical="center" wrapText="1"/>
    </xf>
    <xf numFmtId="0" fontId="8" fillId="3" borderId="63" xfId="0" applyFont="1" applyFill="1" applyBorder="1" applyAlignment="1">
      <alignment horizontal="center" vertical="center" wrapText="1"/>
    </xf>
    <xf numFmtId="0" fontId="3" fillId="0" borderId="64" xfId="0" applyFont="1" applyBorder="1"/>
    <xf numFmtId="0" fontId="3" fillId="0" borderId="67" xfId="0" applyFont="1" applyBorder="1"/>
    <xf numFmtId="0" fontId="17" fillId="5" borderId="63" xfId="0" applyFont="1" applyFill="1" applyBorder="1" applyAlignment="1">
      <alignment horizontal="center" vertical="center" wrapText="1"/>
    </xf>
    <xf numFmtId="0" fontId="10" fillId="6" borderId="63" xfId="0" applyFont="1" applyFill="1" applyBorder="1" applyAlignment="1">
      <alignment horizontal="center" vertical="center" wrapText="1"/>
    </xf>
    <xf numFmtId="0" fontId="23" fillId="8" borderId="63" xfId="0" applyFont="1" applyFill="1" applyBorder="1" applyAlignment="1">
      <alignment horizontal="center" vertical="center" wrapText="1"/>
    </xf>
    <xf numFmtId="0" fontId="8" fillId="3" borderId="63" xfId="0" applyFont="1" applyFill="1" applyBorder="1" applyAlignment="1">
      <alignment horizontal="center" vertical="center"/>
    </xf>
    <xf numFmtId="0" fontId="10" fillId="7" borderId="63" xfId="0" applyFont="1" applyFill="1" applyBorder="1" applyAlignment="1">
      <alignment horizontal="center" vertical="center" wrapText="1"/>
    </xf>
    <xf numFmtId="0" fontId="24" fillId="8" borderId="63" xfId="0" applyFont="1" applyFill="1" applyBorder="1" applyAlignment="1">
      <alignment horizontal="center" vertical="center" wrapText="1"/>
    </xf>
    <xf numFmtId="0" fontId="27" fillId="10" borderId="63" xfId="0" applyFont="1" applyFill="1" applyBorder="1" applyAlignment="1">
      <alignment horizontal="left" vertical="center" wrapText="1"/>
    </xf>
    <xf numFmtId="0" fontId="28" fillId="0" borderId="67" xfId="0" applyFont="1" applyBorder="1"/>
    <xf numFmtId="0" fontId="10" fillId="0" borderId="1" xfId="0" applyFont="1" applyBorder="1" applyAlignment="1">
      <alignment horizontal="center" vertical="center" wrapText="1"/>
    </xf>
    <xf numFmtId="0" fontId="3" fillId="0" borderId="2" xfId="0" applyFont="1" applyBorder="1"/>
    <xf numFmtId="0" fontId="3" fillId="0" borderId="3" xfId="0" applyFont="1" applyBorder="1"/>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8" fillId="3" borderId="62" xfId="0" applyFont="1" applyFill="1" applyBorder="1" applyAlignment="1">
      <alignment horizontal="center" vertical="center" wrapText="1"/>
    </xf>
    <xf numFmtId="0" fontId="3" fillId="0" borderId="65" xfId="0" applyFont="1" applyBorder="1"/>
    <xf numFmtId="0" fontId="3" fillId="0" borderId="66" xfId="0" applyFont="1" applyBorder="1"/>
    <xf numFmtId="0" fontId="9" fillId="3" borderId="62" xfId="0" applyFont="1" applyFill="1" applyBorder="1" applyAlignment="1">
      <alignment horizontal="center" vertical="center" wrapText="1"/>
    </xf>
    <xf numFmtId="0" fontId="17" fillId="5" borderId="62" xfId="0" applyFont="1" applyFill="1" applyBorder="1" applyAlignment="1">
      <alignment horizontal="center" vertical="center" textRotation="90" wrapText="1"/>
    </xf>
    <xf numFmtId="0" fontId="10" fillId="7" borderId="62" xfId="0" applyFont="1" applyFill="1" applyBorder="1" applyAlignment="1">
      <alignment horizontal="center" vertical="center" wrapText="1"/>
    </xf>
    <xf numFmtId="0" fontId="1" fillId="7" borderId="62" xfId="0" applyFont="1" applyFill="1" applyBorder="1" applyAlignment="1">
      <alignment horizontal="center" vertical="center" wrapText="1"/>
    </xf>
    <xf numFmtId="0" fontId="24" fillId="7" borderId="62" xfId="0" applyFont="1" applyFill="1" applyBorder="1" applyAlignment="1">
      <alignment horizontal="center" vertical="center" textRotation="90" wrapText="1"/>
    </xf>
    <xf numFmtId="0" fontId="24" fillId="8" borderId="62" xfId="0" applyFont="1" applyFill="1" applyBorder="1" applyAlignment="1">
      <alignment horizontal="center" vertical="center" wrapText="1"/>
    </xf>
    <xf numFmtId="0" fontId="17" fillId="9" borderId="62" xfId="0" applyFont="1" applyFill="1" applyBorder="1" applyAlignment="1">
      <alignment horizontal="center" vertical="center" wrapText="1"/>
    </xf>
    <xf numFmtId="0" fontId="6" fillId="0" borderId="28" xfId="0" applyFont="1" applyBorder="1" applyAlignment="1">
      <alignment horizontal="center"/>
    </xf>
    <xf numFmtId="0" fontId="3" fillId="0" borderId="31" xfId="0" applyFont="1" applyBorder="1"/>
    <xf numFmtId="0" fontId="2" fillId="0" borderId="28" xfId="0" applyFont="1" applyBorder="1" applyAlignment="1">
      <alignment horizontal="center" vertical="center"/>
    </xf>
    <xf numFmtId="0" fontId="3" fillId="0" borderId="33" xfId="0" applyFont="1" applyBorder="1"/>
    <xf numFmtId="0" fontId="17" fillId="9" borderId="68" xfId="0" applyFont="1" applyFill="1" applyBorder="1" applyAlignment="1">
      <alignment horizontal="center" vertical="center" wrapText="1"/>
    </xf>
    <xf numFmtId="0" fontId="3" fillId="0" borderId="69" xfId="0" applyFont="1" applyBorder="1"/>
    <xf numFmtId="0" fontId="3" fillId="0" borderId="70" xfId="0" applyFont="1" applyBorder="1"/>
    <xf numFmtId="0" fontId="3" fillId="0" borderId="71" xfId="0" applyFont="1" applyBorder="1"/>
    <xf numFmtId="0" fontId="3" fillId="0" borderId="72" xfId="0" applyFont="1" applyBorder="1"/>
    <xf numFmtId="0" fontId="3" fillId="0" borderId="73" xfId="0" applyFont="1" applyBorder="1"/>
    <xf numFmtId="0" fontId="8" fillId="3"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10" fillId="7" borderId="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8" fillId="0" borderId="3" xfId="0" applyFont="1" applyBorder="1"/>
    <xf numFmtId="0" fontId="8" fillId="3" borderId="39" xfId="0" applyFont="1" applyFill="1" applyBorder="1" applyAlignment="1">
      <alignment horizontal="center" vertical="center" wrapText="1"/>
    </xf>
    <xf numFmtId="0" fontId="3" fillId="0" borderId="40" xfId="0" applyFont="1" applyBorder="1"/>
    <xf numFmtId="0" fontId="9" fillId="3" borderId="39" xfId="0" applyFont="1" applyFill="1" applyBorder="1" applyAlignment="1">
      <alignment horizontal="center" vertical="center" wrapText="1"/>
    </xf>
    <xf numFmtId="0" fontId="17" fillId="5" borderId="39" xfId="0" applyFont="1" applyFill="1" applyBorder="1" applyAlignment="1">
      <alignment horizontal="center" vertical="center" textRotation="90" wrapText="1"/>
    </xf>
    <xf numFmtId="0" fontId="10" fillId="7" borderId="39" xfId="0" applyFont="1" applyFill="1" applyBorder="1" applyAlignment="1">
      <alignment horizontal="center" vertical="center" wrapText="1"/>
    </xf>
    <xf numFmtId="0" fontId="1" fillId="7" borderId="39" xfId="0" applyFont="1" applyFill="1" applyBorder="1" applyAlignment="1">
      <alignment horizontal="center" vertical="center" wrapText="1"/>
    </xf>
    <xf numFmtId="0" fontId="24" fillId="7" borderId="39" xfId="0" applyFont="1" applyFill="1" applyBorder="1" applyAlignment="1">
      <alignment horizontal="center" vertical="center" textRotation="90" wrapText="1"/>
    </xf>
    <xf numFmtId="0" fontId="24" fillId="8" borderId="39" xfId="0" applyFont="1" applyFill="1" applyBorder="1" applyAlignment="1">
      <alignment horizontal="center" vertical="center" wrapText="1"/>
    </xf>
    <xf numFmtId="0" fontId="17" fillId="9" borderId="39" xfId="0" applyFont="1" applyFill="1" applyBorder="1" applyAlignment="1">
      <alignment horizontal="center" vertical="center" wrapText="1"/>
    </xf>
    <xf numFmtId="0" fontId="3" fillId="0" borderId="41" xfId="0" applyFont="1" applyBorder="1"/>
    <xf numFmtId="0" fontId="17" fillId="10" borderId="48" xfId="0" applyFont="1" applyFill="1" applyBorder="1" applyAlignment="1">
      <alignment horizontal="center" vertical="center" wrapText="1"/>
    </xf>
    <xf numFmtId="0" fontId="3" fillId="0" borderId="49" xfId="0" applyFont="1" applyBorder="1"/>
    <xf numFmtId="0" fontId="3" fillId="0" borderId="19" xfId="0" applyFont="1" applyBorder="1"/>
    <xf numFmtId="0" fontId="3" fillId="0" borderId="26" xfId="0" applyFont="1" applyBorder="1"/>
    <xf numFmtId="0" fontId="2" fillId="0" borderId="51" xfId="0" applyFont="1" applyBorder="1" applyAlignment="1">
      <alignment horizontal="center" vertical="center"/>
    </xf>
    <xf numFmtId="0" fontId="17" fillId="9" borderId="48" xfId="0" applyFont="1" applyFill="1" applyBorder="1" applyAlignment="1">
      <alignment horizontal="center" vertical="center" wrapText="1"/>
    </xf>
    <xf numFmtId="0" fontId="3" fillId="0" borderId="22" xfId="0" applyFont="1" applyBorder="1"/>
    <xf numFmtId="0" fontId="3" fillId="0" borderId="27" xfId="0" applyFont="1" applyBorder="1"/>
    <xf numFmtId="0" fontId="25" fillId="0" borderId="1" xfId="0" applyFont="1" applyBorder="1" applyAlignment="1">
      <alignment horizontal="center" vertical="center" wrapText="1"/>
    </xf>
    <xf numFmtId="0" fontId="28" fillId="0" borderId="2" xfId="0" applyFont="1" applyBorder="1"/>
    <xf numFmtId="0" fontId="31" fillId="0" borderId="1" xfId="0" applyFont="1" applyBorder="1" applyAlignment="1">
      <alignment horizontal="left" vertical="top" wrapText="1"/>
    </xf>
    <xf numFmtId="0" fontId="41" fillId="0" borderId="51" xfId="0" applyFont="1" applyBorder="1" applyAlignment="1">
      <alignment horizontal="center" vertical="center"/>
    </xf>
    <xf numFmtId="0" fontId="28" fillId="0" borderId="52" xfId="0" applyFont="1" applyBorder="1"/>
    <xf numFmtId="0" fontId="28" fillId="0" borderId="56" xfId="0" applyFont="1" applyBorder="1"/>
    <xf numFmtId="0" fontId="42" fillId="0" borderId="30" xfId="0" applyFont="1" applyBorder="1" applyAlignment="1">
      <alignment horizontal="center" vertical="center" wrapText="1"/>
    </xf>
    <xf numFmtId="0" fontId="28" fillId="0" borderId="30" xfId="0" applyFont="1" applyBorder="1"/>
    <xf numFmtId="0" fontId="27" fillId="3" borderId="63" xfId="0" applyFont="1" applyFill="1" applyBorder="1" applyAlignment="1">
      <alignment horizontal="center" vertical="center" wrapText="1"/>
    </xf>
    <xf numFmtId="0" fontId="28" fillId="0" borderId="64" xfId="0" applyFont="1" applyBorder="1"/>
    <xf numFmtId="0" fontId="40" fillId="5" borderId="63" xfId="0" applyFont="1" applyFill="1" applyBorder="1" applyAlignment="1">
      <alignment horizontal="center" vertical="center" wrapText="1"/>
    </xf>
    <xf numFmtId="0" fontId="25" fillId="6" borderId="63" xfId="0" applyFont="1" applyFill="1" applyBorder="1" applyAlignment="1">
      <alignment horizontal="center" vertical="center" wrapText="1"/>
    </xf>
    <xf numFmtId="0" fontId="20" fillId="8" borderId="63" xfId="0" applyFont="1" applyFill="1" applyBorder="1" applyAlignment="1">
      <alignment horizontal="center" vertical="center" wrapText="1"/>
    </xf>
    <xf numFmtId="0" fontId="27" fillId="3" borderId="63" xfId="0" applyFont="1" applyFill="1" applyBorder="1" applyAlignment="1">
      <alignment horizontal="center" vertical="center"/>
    </xf>
    <xf numFmtId="0" fontId="25" fillId="7" borderId="63" xfId="0" applyFont="1" applyFill="1" applyBorder="1" applyAlignment="1">
      <alignment horizontal="center" vertical="center" wrapText="1"/>
    </xf>
    <xf numFmtId="0" fontId="46" fillId="8" borderId="63" xfId="0" applyFont="1" applyFill="1" applyBorder="1" applyAlignment="1">
      <alignment horizontal="center" vertical="center" wrapText="1"/>
    </xf>
    <xf numFmtId="0" fontId="27" fillId="10" borderId="63" xfId="0" applyFont="1" applyFill="1" applyBorder="1" applyAlignment="1">
      <alignment horizontal="center" vertical="center" wrapText="1"/>
    </xf>
    <xf numFmtId="0" fontId="12" fillId="0" borderId="1" xfId="0" applyFont="1" applyBorder="1" applyAlignment="1">
      <alignment horizontal="left" vertical="top" wrapText="1"/>
    </xf>
    <xf numFmtId="0" fontId="27" fillId="3" borderId="62" xfId="0" applyFont="1" applyFill="1" applyBorder="1" applyAlignment="1">
      <alignment horizontal="center" vertical="center" wrapText="1"/>
    </xf>
    <xf numFmtId="0" fontId="28" fillId="0" borderId="65" xfId="0" applyFont="1" applyBorder="1"/>
    <xf numFmtId="0" fontId="28" fillId="0" borderId="66" xfId="0" applyFont="1" applyBorder="1"/>
    <xf numFmtId="0" fontId="43" fillId="3" borderId="62" xfId="0" applyFont="1" applyFill="1" applyBorder="1" applyAlignment="1">
      <alignment horizontal="center" vertical="center" wrapText="1"/>
    </xf>
    <xf numFmtId="0" fontId="40" fillId="5" borderId="62" xfId="0" applyFont="1" applyFill="1" applyBorder="1" applyAlignment="1">
      <alignment horizontal="center" vertical="center" textRotation="90" wrapText="1"/>
    </xf>
    <xf numFmtId="0" fontId="25" fillId="7" borderId="62" xfId="0" applyFont="1" applyFill="1" applyBorder="1" applyAlignment="1">
      <alignment horizontal="center" vertical="center" wrapText="1"/>
    </xf>
    <xf numFmtId="0" fontId="11" fillId="7" borderId="62" xfId="0" applyFont="1" applyFill="1" applyBorder="1" applyAlignment="1">
      <alignment horizontal="center" vertical="center" wrapText="1"/>
    </xf>
    <xf numFmtId="0" fontId="46" fillId="7" borderId="62" xfId="0" applyFont="1" applyFill="1" applyBorder="1" applyAlignment="1">
      <alignment horizontal="center" vertical="center" textRotation="90" wrapText="1"/>
    </xf>
    <xf numFmtId="0" fontId="46" fillId="8" borderId="62" xfId="0" applyFont="1" applyFill="1" applyBorder="1" applyAlignment="1">
      <alignment horizontal="center" vertical="center" wrapText="1"/>
    </xf>
    <xf numFmtId="0" fontId="40" fillId="9" borderId="62" xfId="0" applyFont="1" applyFill="1" applyBorder="1" applyAlignment="1">
      <alignment horizontal="center" vertical="center" wrapText="1"/>
    </xf>
    <xf numFmtId="0" fontId="18" fillId="0" borderId="28" xfId="0" applyFont="1" applyBorder="1" applyAlignment="1">
      <alignment horizontal="center"/>
    </xf>
    <xf numFmtId="0" fontId="28" fillId="0" borderId="29" xfId="0" applyFont="1" applyBorder="1"/>
    <xf numFmtId="0" fontId="28" fillId="0" borderId="31" xfId="0" applyFont="1" applyBorder="1"/>
    <xf numFmtId="0" fontId="28" fillId="0" borderId="32" xfId="0" applyFont="1" applyBorder="1"/>
    <xf numFmtId="0" fontId="28" fillId="0" borderId="35" xfId="0" applyFont="1" applyBorder="1"/>
    <xf numFmtId="0" fontId="28" fillId="0" borderId="36" xfId="0" applyFont="1" applyBorder="1"/>
    <xf numFmtId="0" fontId="41" fillId="0" borderId="28" xfId="0" applyFont="1" applyBorder="1" applyAlignment="1">
      <alignment horizontal="center" vertical="center"/>
    </xf>
    <xf numFmtId="0" fontId="28" fillId="0" borderId="50" xfId="0" applyFont="1" applyBorder="1"/>
    <xf numFmtId="0" fontId="40" fillId="9" borderId="68" xfId="0" applyFont="1" applyFill="1" applyBorder="1" applyAlignment="1">
      <alignment horizontal="center" vertical="center" wrapText="1"/>
    </xf>
    <xf numFmtId="0" fontId="28" fillId="0" borderId="69" xfId="0" applyFont="1" applyBorder="1"/>
    <xf numFmtId="0" fontId="28" fillId="0" borderId="70" xfId="0" applyFont="1" applyBorder="1"/>
    <xf numFmtId="0" fontId="28" fillId="0" borderId="71" xfId="0" applyFont="1" applyBorder="1"/>
    <xf numFmtId="0" fontId="28" fillId="0" borderId="72" xfId="0" applyFont="1" applyBorder="1"/>
    <xf numFmtId="0" fontId="28" fillId="0" borderId="73" xfId="0" applyFont="1" applyBorder="1"/>
    <xf numFmtId="0" fontId="13" fillId="0" borderId="1" xfId="0" applyFont="1" applyBorder="1" applyAlignment="1">
      <alignment horizontal="left" vertical="top"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19" xfId="0" applyFont="1" applyBorder="1" applyAlignment="1">
      <alignment horizontal="left" vertical="top" wrapText="1"/>
    </xf>
    <xf numFmtId="0" fontId="3" fillId="0" borderId="20" xfId="0" applyFont="1" applyBorder="1"/>
    <xf numFmtId="0" fontId="3" fillId="0" borderId="23" xfId="0" applyFont="1" applyBorder="1"/>
    <xf numFmtId="0" fontId="4" fillId="0" borderId="21" xfId="0" applyFont="1" applyBorder="1" applyAlignment="1">
      <alignment horizontal="left" vertical="top" wrapText="1"/>
    </xf>
    <xf numFmtId="0" fontId="3" fillId="0" borderId="21" xfId="0" applyFont="1" applyBorder="1"/>
    <xf numFmtId="0" fontId="3" fillId="0" borderId="24" xfId="0" applyFont="1" applyBorder="1"/>
    <xf numFmtId="0" fontId="5" fillId="0" borderId="21" xfId="0" applyFont="1" applyBorder="1" applyAlignment="1">
      <alignment horizontal="left" vertical="top" wrapText="1"/>
    </xf>
    <xf numFmtId="0" fontId="3" fillId="0" borderId="25" xfId="0" applyFont="1" applyBorder="1"/>
  </cellXfs>
  <cellStyles count="1">
    <cellStyle name="Normal" xfId="0" builtinId="0"/>
  </cellStyles>
  <dxfs count="256">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ont>
        <color rgb="FF00B050"/>
      </font>
      <fill>
        <patternFill patternType="none"/>
      </fill>
    </dxf>
    <dxf>
      <font>
        <color rgb="FF9C0006"/>
      </font>
      <fill>
        <patternFill patternType="none"/>
      </fill>
    </dxf>
    <dxf>
      <font>
        <color rgb="FF548DD4"/>
      </font>
      <fill>
        <patternFill patternType="none"/>
      </fill>
    </dxf>
    <dxf>
      <font>
        <color rgb="FF00B050"/>
      </font>
      <fill>
        <patternFill patternType="none"/>
      </fill>
    </dxf>
    <dxf>
      <font>
        <color rgb="FFE36C09"/>
      </font>
      <fill>
        <patternFill patternType="none"/>
      </fill>
    </dxf>
    <dxf>
      <font>
        <color rgb="FFC00000"/>
      </font>
      <fill>
        <patternFill patternType="none"/>
      </fill>
    </dxf>
    <dxf>
      <font>
        <color theme="1"/>
      </font>
      <fill>
        <patternFill patternType="solid">
          <fgColor rgb="FFE5B8B7"/>
          <bgColor rgb="FFE5B8B7"/>
        </patternFill>
      </fill>
    </dxf>
    <dxf>
      <font>
        <color theme="1"/>
      </font>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CC00"/>
          <bgColor rgb="FF00CC00"/>
        </patternFill>
      </fill>
    </dxf>
    <dxf>
      <font>
        <sz val="11"/>
        <color rgb="FF00B050"/>
        <name val="Arial"/>
        <scheme val="none"/>
      </font>
      <fill>
        <patternFill patternType="none"/>
      </fill>
    </dxf>
    <dxf>
      <font>
        <sz val="11"/>
        <color rgb="FF9C0006"/>
        <name val="Arial"/>
        <scheme val="none"/>
      </font>
      <fill>
        <patternFill patternType="none"/>
      </fill>
    </dxf>
    <dxf>
      <font>
        <sz val="11"/>
        <color rgb="FF548DD4"/>
        <name val="Arial"/>
        <scheme val="none"/>
      </font>
      <fill>
        <patternFill patternType="none"/>
      </fill>
    </dxf>
    <dxf>
      <font>
        <sz val="11"/>
        <color rgb="FF00B050"/>
        <name val="Arial"/>
        <scheme val="none"/>
      </font>
      <fill>
        <patternFill patternType="none"/>
      </fill>
    </dxf>
    <dxf>
      <font>
        <sz val="11"/>
        <color rgb="FFE36C09"/>
        <name val="Arial"/>
        <scheme val="none"/>
      </font>
      <fill>
        <patternFill patternType="none"/>
      </fill>
    </dxf>
    <dxf>
      <font>
        <sz val="11"/>
        <color rgb="FFC00000"/>
        <name val="Arial"/>
        <scheme val="none"/>
      </font>
      <fill>
        <patternFill patternType="none"/>
      </fill>
    </dxf>
    <dxf>
      <font>
        <sz val="11"/>
        <color theme="1"/>
        <name val="Arial"/>
        <scheme val="none"/>
      </font>
      <fill>
        <patternFill patternType="solid">
          <fgColor rgb="FFE5B8B7"/>
          <bgColor rgb="FFE5B8B7"/>
        </patternFill>
      </fill>
    </dxf>
    <dxf>
      <font>
        <sz val="11"/>
        <color theme="1"/>
        <name val="Arial"/>
        <scheme val="none"/>
      </font>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CC00"/>
          <bgColor rgb="FF00CC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CC00"/>
          <bgColor rgb="FF00CC00"/>
        </patternFill>
      </fill>
    </dxf>
    <dxf>
      <font>
        <sz val="11"/>
        <color rgb="FF00B050"/>
        <name val="Arial"/>
        <scheme val="none"/>
      </font>
      <fill>
        <patternFill patternType="none"/>
      </fill>
    </dxf>
    <dxf>
      <font>
        <sz val="11"/>
        <color rgb="FF9C0006"/>
        <name val="Arial"/>
        <scheme val="none"/>
      </font>
      <fill>
        <patternFill patternType="none"/>
      </fill>
    </dxf>
    <dxf>
      <font>
        <sz val="11"/>
        <color rgb="FF548DD4"/>
        <name val="Arial"/>
        <scheme val="none"/>
      </font>
      <fill>
        <patternFill patternType="none"/>
      </fill>
    </dxf>
    <dxf>
      <font>
        <sz val="11"/>
        <color rgb="FF00B050"/>
        <name val="Arial"/>
        <scheme val="none"/>
      </font>
      <fill>
        <patternFill patternType="none"/>
      </fill>
    </dxf>
    <dxf>
      <font>
        <sz val="11"/>
        <color rgb="FFE36C09"/>
        <name val="Arial"/>
        <scheme val="none"/>
      </font>
      <fill>
        <patternFill patternType="none"/>
      </fill>
    </dxf>
    <dxf>
      <font>
        <sz val="11"/>
        <color rgb="FFC00000"/>
        <name val="Arial"/>
        <scheme val="none"/>
      </font>
      <fill>
        <patternFill patternType="none"/>
      </fill>
    </dxf>
    <dxf>
      <font>
        <sz val="11"/>
        <color theme="1"/>
        <name val="Arial"/>
        <scheme val="none"/>
      </font>
      <fill>
        <patternFill patternType="solid">
          <fgColor rgb="FFE5B8B7"/>
          <bgColor rgb="FFE5B8B7"/>
        </patternFill>
      </fill>
    </dxf>
    <dxf>
      <font>
        <sz val="11"/>
        <color theme="1"/>
        <name val="Arial"/>
        <scheme val="none"/>
      </font>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CC00"/>
          <bgColor rgb="FF00CC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ont>
        <sz val="11"/>
        <color rgb="FF00B050"/>
        <name val="Arial"/>
        <scheme val="none"/>
      </font>
      <fill>
        <patternFill patternType="none"/>
      </fill>
    </dxf>
    <dxf>
      <font>
        <sz val="11"/>
        <color rgb="FF9C0006"/>
        <name val="Arial"/>
        <scheme val="none"/>
      </font>
      <fill>
        <patternFill patternType="none"/>
      </fill>
    </dxf>
    <dxf>
      <font>
        <sz val="11"/>
        <color rgb="FF656565"/>
        <name val="Arial"/>
        <scheme val="none"/>
      </font>
      <fill>
        <patternFill patternType="none"/>
      </fill>
    </dxf>
    <dxf>
      <font>
        <sz val="11"/>
        <color rgb="FF00B050"/>
        <name val="Arial"/>
        <scheme val="none"/>
      </font>
      <fill>
        <patternFill patternType="none"/>
      </fill>
    </dxf>
    <dxf>
      <font>
        <sz val="11"/>
        <color rgb="FFE36C09"/>
        <name val="Arial"/>
        <scheme val="none"/>
      </font>
      <fill>
        <patternFill patternType="none"/>
      </fill>
    </dxf>
    <dxf>
      <font>
        <sz val="11"/>
        <color rgb="FFC00000"/>
        <name val="Arial"/>
        <scheme val="none"/>
      </font>
      <fill>
        <patternFill patternType="none"/>
      </fill>
    </dxf>
    <dxf>
      <font>
        <sz val="11"/>
        <color theme="1"/>
        <name val="Arial"/>
        <scheme val="none"/>
      </font>
      <fill>
        <patternFill patternType="solid">
          <fgColor rgb="FFE5B8B7"/>
          <bgColor rgb="FFE5B8B7"/>
        </patternFill>
      </fill>
    </dxf>
    <dxf>
      <font>
        <sz val="11"/>
        <color theme="1"/>
        <name val="Arial"/>
        <scheme val="none"/>
      </font>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ont>
        <sz val="11"/>
        <color rgb="FF00B050"/>
        <name val="Arial"/>
        <scheme val="none"/>
      </font>
      <fill>
        <patternFill patternType="none"/>
      </fill>
    </dxf>
    <dxf>
      <font>
        <sz val="11"/>
        <color rgb="FF9C0006"/>
        <name val="Arial"/>
        <scheme val="none"/>
      </font>
      <fill>
        <patternFill patternType="none"/>
      </fill>
    </dxf>
    <dxf>
      <font>
        <sz val="11"/>
        <color rgb="FF656565"/>
        <name val="Arial"/>
        <scheme val="none"/>
      </font>
      <fill>
        <patternFill patternType="none"/>
      </fill>
    </dxf>
    <dxf>
      <font>
        <sz val="11"/>
        <color rgb="FF00B050"/>
        <name val="Arial"/>
        <scheme val="none"/>
      </font>
      <fill>
        <patternFill patternType="none"/>
      </fill>
    </dxf>
    <dxf>
      <font>
        <sz val="11"/>
        <color rgb="FFE36C09"/>
        <name val="Arial"/>
        <scheme val="none"/>
      </font>
      <fill>
        <patternFill patternType="none"/>
      </fill>
    </dxf>
    <dxf>
      <font>
        <sz val="11"/>
        <color rgb="FFC00000"/>
        <name val="Arial"/>
        <scheme val="none"/>
      </font>
      <fill>
        <patternFill patternType="none"/>
      </fill>
    </dxf>
    <dxf>
      <font>
        <sz val="11"/>
        <color theme="1"/>
        <name val="Arial"/>
        <scheme val="none"/>
      </font>
      <fill>
        <patternFill patternType="solid">
          <fgColor rgb="FFE5B8B7"/>
          <bgColor rgb="FFE5B8B7"/>
        </patternFill>
      </fill>
    </dxf>
    <dxf>
      <font>
        <sz val="11"/>
        <color theme="1"/>
        <name val="Arial"/>
        <scheme val="none"/>
      </font>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ont>
        <sz val="11"/>
        <color rgb="FF00B050"/>
        <name val="Arial"/>
        <scheme val="none"/>
      </font>
      <fill>
        <patternFill patternType="none"/>
      </fill>
    </dxf>
    <dxf>
      <font>
        <sz val="11"/>
        <color rgb="FF9C0006"/>
        <name val="Arial"/>
        <scheme val="none"/>
      </font>
      <fill>
        <patternFill patternType="none"/>
      </fill>
    </dxf>
    <dxf>
      <font>
        <sz val="11"/>
        <color rgb="FF656565"/>
        <name val="Arial"/>
        <scheme val="none"/>
      </font>
      <fill>
        <patternFill patternType="none"/>
      </fill>
    </dxf>
    <dxf>
      <font>
        <sz val="11"/>
        <color rgb="FF00B050"/>
        <name val="Arial"/>
        <scheme val="none"/>
      </font>
      <fill>
        <patternFill patternType="none"/>
      </fill>
    </dxf>
    <dxf>
      <font>
        <sz val="11"/>
        <color rgb="FFE36C09"/>
        <name val="Arial"/>
        <scheme val="none"/>
      </font>
      <fill>
        <patternFill patternType="none"/>
      </fill>
    </dxf>
    <dxf>
      <font>
        <sz val="11"/>
        <color rgb="FFC00000"/>
        <name val="Arial"/>
        <scheme val="none"/>
      </font>
      <fill>
        <patternFill patternType="none"/>
      </fill>
    </dxf>
    <dxf>
      <font>
        <sz val="11"/>
        <color theme="1"/>
        <name val="Arial"/>
        <scheme val="none"/>
      </font>
      <fill>
        <patternFill patternType="solid">
          <fgColor rgb="FFE5B8B7"/>
          <bgColor rgb="FFE5B8B7"/>
        </patternFill>
      </fill>
    </dxf>
    <dxf>
      <font>
        <sz val="11"/>
        <color theme="1"/>
        <name val="Arial"/>
        <scheme val="none"/>
      </font>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ont>
        <sz val="11"/>
        <color theme="1"/>
        <name val="Arial"/>
        <scheme val="none"/>
      </font>
      <fill>
        <patternFill patternType="solid">
          <fgColor rgb="FFE5B8B7"/>
          <bgColor rgb="FFE5B8B7"/>
        </patternFill>
      </fill>
    </dxf>
    <dxf>
      <font>
        <sz val="11"/>
        <color theme="1"/>
        <name val="Arial"/>
        <scheme val="none"/>
      </font>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CC00"/>
          <bgColor rgb="FF00CC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A5A5A5"/>
          <bgColor rgb="FFA5A5A5"/>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ont>
        <sz val="11"/>
        <color rgb="FF00B050"/>
        <name val="Arial"/>
        <scheme val="none"/>
      </font>
      <fill>
        <patternFill patternType="none"/>
      </fill>
    </dxf>
    <dxf>
      <font>
        <sz val="11"/>
        <color rgb="FF9C0006"/>
        <name val="Arial"/>
        <scheme val="none"/>
      </font>
      <fill>
        <patternFill patternType="none"/>
      </fill>
    </dxf>
    <dxf>
      <font>
        <sz val="11"/>
        <color rgb="FF656565"/>
        <name val="Arial"/>
        <scheme val="none"/>
      </font>
      <fill>
        <patternFill patternType="none"/>
      </fill>
    </dxf>
    <dxf>
      <font>
        <sz val="11"/>
        <color rgb="FF00B050"/>
        <name val="Arial"/>
        <scheme val="none"/>
      </font>
      <fill>
        <patternFill patternType="none"/>
      </fill>
    </dxf>
    <dxf>
      <font>
        <sz val="11"/>
        <color rgb="FFE36C09"/>
        <name val="Arial"/>
        <scheme val="none"/>
      </font>
      <fill>
        <patternFill patternType="none"/>
      </fill>
    </dxf>
    <dxf>
      <font>
        <sz val="11"/>
        <color rgb="FFC00000"/>
        <name val="Arial"/>
        <scheme val="none"/>
      </font>
      <fill>
        <patternFill patternType="none"/>
      </fill>
    </dxf>
    <dxf>
      <font>
        <sz val="11"/>
        <color theme="1"/>
        <name val="Arial"/>
        <scheme val="none"/>
      </font>
      <fill>
        <patternFill patternType="solid">
          <fgColor rgb="FFE5B8B7"/>
          <bgColor rgb="FFE5B8B7"/>
        </patternFill>
      </fill>
    </dxf>
    <dxf>
      <font>
        <sz val="11"/>
        <color theme="1"/>
        <name val="Arial"/>
        <scheme val="none"/>
      </font>
      <fill>
        <patternFill patternType="solid">
          <fgColor rgb="FF92D050"/>
          <bgColor rgb="FF92D050"/>
        </patternFill>
      </fill>
    </dxf>
    <dxf>
      <fill>
        <patternFill patternType="solid">
          <fgColor rgb="FF00CC00"/>
          <bgColor rgb="FF00CC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CC00"/>
          <bgColor rgb="FF00CC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
      <font>
        <sz val="11"/>
        <color rgb="FF00B050"/>
        <name val="Arial"/>
        <scheme val="none"/>
      </font>
      <fill>
        <patternFill patternType="none"/>
      </fill>
    </dxf>
    <dxf>
      <font>
        <sz val="11"/>
        <color rgb="FF9C0006"/>
        <name val="Arial"/>
        <scheme val="none"/>
      </font>
      <fill>
        <patternFill patternType="none"/>
      </fill>
    </dxf>
    <dxf>
      <font>
        <sz val="11"/>
        <color rgb="FF656565"/>
        <name val="Arial"/>
        <scheme val="none"/>
      </font>
      <fill>
        <patternFill patternType="none"/>
      </fill>
    </dxf>
    <dxf>
      <font>
        <sz val="11"/>
        <color rgb="FF00B050"/>
        <name val="Arial"/>
        <scheme val="none"/>
      </font>
      <fill>
        <patternFill patternType="none"/>
      </fill>
    </dxf>
    <dxf>
      <font>
        <sz val="11"/>
        <color rgb="FFE36C09"/>
        <name val="Arial"/>
        <scheme val="none"/>
      </font>
      <fill>
        <patternFill patternType="none"/>
      </fill>
    </dxf>
    <dxf>
      <font>
        <sz val="11"/>
        <color rgb="FFC00000"/>
        <name val="Arial"/>
        <scheme val="none"/>
      </font>
      <fill>
        <patternFill patternType="none"/>
      </fill>
    </dxf>
    <dxf>
      <font>
        <sz val="11"/>
        <color theme="1"/>
        <name val="Arial"/>
        <scheme val="none"/>
      </font>
      <fill>
        <patternFill patternType="solid">
          <fgColor rgb="FFE5B8B7"/>
          <bgColor rgb="FFE5B8B7"/>
        </patternFill>
      </fill>
    </dxf>
    <dxf>
      <font>
        <sz val="11"/>
        <color theme="1"/>
        <name val="Arial"/>
        <scheme val="none"/>
      </font>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33CC33"/>
          <bgColor rgb="FF33CC3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390525" y="415925"/>
          <a:ext cx="2800350" cy="9620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390525" y="415925"/>
          <a:ext cx="2800350" cy="9620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390525" y="415925"/>
          <a:ext cx="2800350" cy="9620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390525" y="415925"/>
          <a:ext cx="2800350" cy="9620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390525" y="415925"/>
          <a:ext cx="2800350" cy="9620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390525" y="415925"/>
          <a:ext cx="2800350" cy="9620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390525" y="419100"/>
          <a:ext cx="2800350" cy="9620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90525" y="415925"/>
          <a:ext cx="2800350" cy="9620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90525" y="415925"/>
          <a:ext cx="2800350" cy="9620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47625</xdr:colOff>
      <xdr:row>1</xdr:row>
      <xdr:rowOff>228600</xdr:rowOff>
    </xdr:from>
    <xdr:ext cx="2800350" cy="962025"/>
    <xdr:pic>
      <xdr:nvPicPr>
        <xdr:cNvPr id="2" name="image1.jpg" descr="Federacion Nacional de Departamentos | LinkedI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390525" y="415925"/>
          <a:ext cx="2800350" cy="962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iova/Downloads/MATRIZ%20RIESGOS%20GESTI&#211;N%20ajustada%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sser%20Iv&#225;n%20Gonz&#225;lez/Downloads/MATRIZ%20MAPA%20DE%20RIESGOS%20CORRUPCIO&#769;N%20%20I%20CUATRIMESTRE%202022%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p_DIANA/Documents/diana%202021/todo/documentos/Documents/FND%20DOCUMENTOS%20DIANA%20RODRIGUEZ/CALIDAD/MATRIZ%20MAPA%20DE%20RIESGOS%20CORRUPCI&#211;N%20%20III%20CUATRIMESTRE%202022%20(5)%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ovanni/Documents/2021%20NGSH/FND/Riesgos/M%20por%20procesos/MR-%20GRH%202021%20seguimiento.%20RRH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nformación General"/>
      <sheetName val="VALORACIÓN RIESGO"/>
      <sheetName val="GAF"/>
      <sheetName val="CONTROL DE CAMBIOS"/>
      <sheetName val="INF GENERAL"/>
      <sheetName val="GIO"/>
      <sheetName val="GJA"/>
      <sheetName val="GTE"/>
      <sheetName val="GR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 iso 37001 -9001"/>
      <sheetName val="Info General"/>
      <sheetName val="GIO"/>
      <sheetName val="GFR"/>
      <sheetName val="GJA"/>
      <sheetName val="GAF"/>
      <sheetName val="POE "/>
      <sheetName val="GEC"/>
      <sheetName val="AIG"/>
      <sheetName val="GIC"/>
      <sheetName val="RAG"/>
      <sheetName val="GTE"/>
      <sheetName val="GRH"/>
      <sheetName val="CONTROL DE CAMBI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 iso 37001 -9001"/>
      <sheetName val="Info General"/>
      <sheetName val="GIO"/>
      <sheetName val="GFR"/>
      <sheetName val="GJA"/>
      <sheetName val="GAF"/>
      <sheetName val="POE "/>
      <sheetName val="GEC"/>
      <sheetName val="AIG"/>
      <sheetName val="GIC"/>
      <sheetName val="RAG"/>
      <sheetName val="GTE"/>
      <sheetName val="GRH"/>
      <sheetName val="CONTROL DE CAMBI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Info General"/>
      <sheetName val="GRH"/>
      <sheetName val="GIC"/>
      <sheetName val="RAG"/>
      <sheetName val="GJA"/>
      <sheetName val="GFR-FC"/>
      <sheetName val="AIG"/>
      <sheetName val="GIO-OCI"/>
      <sheetName val="GEC"/>
      <sheetName val="GAF"/>
      <sheetName val="GTE"/>
      <sheetName val="OP-GIO"/>
      <sheetName val="GIO-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hyperlink" Target="https://fnd.sysman.com.co/sysmanWeb/" TargetMode="External"/><Relationship Id="rId2" Type="http://schemas.openxmlformats.org/officeDocument/2006/relationships/hyperlink" Target="https://fnd.sysman.com.co/sysmanWeb/" TargetMode="External"/><Relationship Id="rId1" Type="http://schemas.openxmlformats.org/officeDocument/2006/relationships/hyperlink" Target="https://fnd.sysman.com.co/sysmanWeb/"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2.625" defaultRowHeight="15" customHeight="1"/>
  <cols>
    <col min="1" max="1" width="2.25" customWidth="1"/>
    <col min="2" max="2" width="73.375" customWidth="1"/>
    <col min="3" max="3" width="2.125" customWidth="1"/>
    <col min="4" max="4" width="2.375" customWidth="1"/>
    <col min="5" max="5" width="3" customWidth="1"/>
    <col min="6" max="6" width="2.375" customWidth="1"/>
    <col min="7" max="7" width="6.625" customWidth="1"/>
    <col min="8" max="8" width="2.375" customWidth="1"/>
    <col min="9" max="9" width="3" customWidth="1"/>
    <col min="10" max="10" width="14" customWidth="1"/>
    <col min="11" max="11" width="9.375" customWidth="1"/>
    <col min="12" max="12" width="22.75" customWidth="1"/>
    <col min="13" max="17" width="9.375" customWidth="1"/>
    <col min="18" max="23" width="12.625" customWidth="1"/>
  </cols>
  <sheetData>
    <row r="1" spans="1:26">
      <c r="A1" s="378"/>
      <c r="B1" s="378"/>
      <c r="C1" s="378"/>
      <c r="D1" s="378"/>
      <c r="E1" s="378"/>
      <c r="F1" s="378"/>
      <c r="G1" s="378"/>
      <c r="H1" s="378"/>
      <c r="I1" s="378"/>
      <c r="J1" s="378"/>
      <c r="K1" s="378"/>
      <c r="L1" s="378"/>
      <c r="M1" s="378"/>
      <c r="N1" s="378"/>
      <c r="O1" s="378"/>
      <c r="P1" s="378"/>
      <c r="Q1" s="378"/>
      <c r="R1" s="1"/>
      <c r="S1" s="1"/>
      <c r="T1" s="1"/>
      <c r="U1" s="1"/>
      <c r="V1" s="1"/>
      <c r="W1" s="1"/>
      <c r="X1" s="1"/>
      <c r="Y1" s="1"/>
      <c r="Z1" s="1"/>
    </row>
    <row r="2" spans="1:26" ht="14.25" customHeight="1">
      <c r="A2" s="378"/>
      <c r="B2" s="379" t="s">
        <v>0</v>
      </c>
      <c r="C2" s="378"/>
      <c r="D2" s="378"/>
      <c r="E2" s="378"/>
      <c r="F2" s="378"/>
      <c r="G2" s="378"/>
      <c r="H2" s="378"/>
      <c r="I2" s="378"/>
      <c r="J2" s="425" t="s">
        <v>1</v>
      </c>
      <c r="K2" s="403" t="s">
        <v>2</v>
      </c>
      <c r="L2" s="404"/>
      <c r="M2" s="404"/>
      <c r="N2" s="404"/>
      <c r="O2" s="404"/>
      <c r="P2" s="404"/>
      <c r="Q2" s="404"/>
      <c r="R2" s="404"/>
      <c r="S2" s="404"/>
      <c r="T2" s="404"/>
      <c r="U2" s="404"/>
      <c r="V2" s="404"/>
      <c r="W2" s="405"/>
      <c r="X2" s="1"/>
      <c r="Y2" s="1"/>
      <c r="Z2" s="1"/>
    </row>
    <row r="3" spans="1:26" ht="14.25" customHeight="1">
      <c r="A3" s="378"/>
      <c r="B3" s="380" t="s">
        <v>3</v>
      </c>
      <c r="C3" s="378"/>
      <c r="D3" s="378"/>
      <c r="E3" s="378"/>
      <c r="F3" s="381">
        <v>11</v>
      </c>
      <c r="G3" s="382" t="s">
        <v>4</v>
      </c>
      <c r="H3" s="383">
        <v>1</v>
      </c>
      <c r="I3" s="378"/>
      <c r="J3" s="426"/>
      <c r="K3" s="406" t="s">
        <v>5</v>
      </c>
      <c r="L3" s="407"/>
      <c r="M3" s="407"/>
      <c r="N3" s="407"/>
      <c r="O3" s="407"/>
      <c r="P3" s="407"/>
      <c r="Q3" s="407"/>
      <c r="R3" s="407"/>
      <c r="S3" s="407"/>
      <c r="T3" s="407"/>
      <c r="U3" s="407"/>
      <c r="V3" s="407"/>
      <c r="W3" s="408"/>
      <c r="X3" s="1"/>
      <c r="Y3" s="1"/>
      <c r="Z3" s="1"/>
    </row>
    <row r="4" spans="1:26" ht="14.25" customHeight="1">
      <c r="A4" s="378"/>
      <c r="B4" s="384" t="s">
        <v>6</v>
      </c>
      <c r="C4" s="378"/>
      <c r="D4" s="378"/>
      <c r="E4" s="378"/>
      <c r="F4" s="385">
        <v>12</v>
      </c>
      <c r="G4" s="386" t="s">
        <v>4</v>
      </c>
      <c r="H4" s="387">
        <v>2</v>
      </c>
      <c r="I4" s="378"/>
      <c r="J4" s="401" t="s">
        <v>7</v>
      </c>
      <c r="K4" s="409" t="s">
        <v>8</v>
      </c>
      <c r="L4" s="404"/>
      <c r="M4" s="404"/>
      <c r="N4" s="404"/>
      <c r="O4" s="404"/>
      <c r="P4" s="404"/>
      <c r="Q4" s="404"/>
      <c r="R4" s="404"/>
      <c r="S4" s="404"/>
      <c r="T4" s="404"/>
      <c r="U4" s="404"/>
      <c r="V4" s="404"/>
      <c r="W4" s="405"/>
      <c r="X4" s="1"/>
      <c r="Y4" s="1"/>
      <c r="Z4" s="1"/>
    </row>
    <row r="5" spans="1:26" ht="14.25" customHeight="1">
      <c r="A5" s="378"/>
      <c r="B5" s="384" t="s">
        <v>9</v>
      </c>
      <c r="C5" s="378"/>
      <c r="D5" s="378"/>
      <c r="E5" s="378"/>
      <c r="F5" s="385">
        <v>13</v>
      </c>
      <c r="G5" s="386" t="s">
        <v>10</v>
      </c>
      <c r="H5" s="387">
        <v>3</v>
      </c>
      <c r="I5" s="378"/>
      <c r="J5" s="333" t="s">
        <v>11</v>
      </c>
      <c r="K5" s="410" t="s">
        <v>12</v>
      </c>
      <c r="L5" s="411"/>
      <c r="M5" s="411"/>
      <c r="N5" s="411"/>
      <c r="O5" s="411"/>
      <c r="P5" s="411"/>
      <c r="Q5" s="411"/>
      <c r="R5" s="411"/>
      <c r="S5" s="411"/>
      <c r="T5" s="411"/>
      <c r="U5" s="411"/>
      <c r="V5" s="411"/>
      <c r="W5" s="412"/>
      <c r="X5" s="1"/>
      <c r="Y5" s="1"/>
      <c r="Z5" s="1"/>
    </row>
    <row r="6" spans="1:26" ht="14.25" customHeight="1">
      <c r="A6" s="378"/>
      <c r="B6" s="384" t="s">
        <v>13</v>
      </c>
      <c r="C6" s="378"/>
      <c r="D6" s="378"/>
      <c r="E6" s="378"/>
      <c r="F6" s="385">
        <v>14</v>
      </c>
      <c r="G6" s="386" t="s">
        <v>14</v>
      </c>
      <c r="H6" s="387">
        <v>4</v>
      </c>
      <c r="I6" s="378"/>
      <c r="J6" s="333" t="s">
        <v>15</v>
      </c>
      <c r="K6" s="410" t="s">
        <v>16</v>
      </c>
      <c r="L6" s="411"/>
      <c r="M6" s="411"/>
      <c r="N6" s="411"/>
      <c r="O6" s="411"/>
      <c r="P6" s="411"/>
      <c r="Q6" s="411"/>
      <c r="R6" s="411"/>
      <c r="S6" s="411"/>
      <c r="T6" s="411"/>
      <c r="U6" s="411"/>
      <c r="V6" s="411"/>
      <c r="W6" s="412"/>
      <c r="X6" s="1"/>
      <c r="Y6" s="1"/>
      <c r="Z6" s="1"/>
    </row>
    <row r="7" spans="1:26" ht="14.25" customHeight="1">
      <c r="A7" s="378"/>
      <c r="B7" s="384" t="s">
        <v>17</v>
      </c>
      <c r="C7" s="378"/>
      <c r="D7" s="378"/>
      <c r="E7" s="378"/>
      <c r="F7" s="385">
        <v>15</v>
      </c>
      <c r="G7" s="386" t="s">
        <v>14</v>
      </c>
      <c r="H7" s="387">
        <v>5</v>
      </c>
      <c r="I7" s="378"/>
      <c r="J7" s="333" t="s">
        <v>18</v>
      </c>
      <c r="K7" s="410" t="s">
        <v>19</v>
      </c>
      <c r="L7" s="411"/>
      <c r="M7" s="411"/>
      <c r="N7" s="411"/>
      <c r="O7" s="411"/>
      <c r="P7" s="411"/>
      <c r="Q7" s="411"/>
      <c r="R7" s="411"/>
      <c r="S7" s="411"/>
      <c r="T7" s="411"/>
      <c r="U7" s="411"/>
      <c r="V7" s="411"/>
      <c r="W7" s="412"/>
      <c r="X7" s="1"/>
      <c r="Y7" s="1"/>
      <c r="Z7" s="1"/>
    </row>
    <row r="8" spans="1:26" ht="14.25" customHeight="1">
      <c r="A8" s="378"/>
      <c r="B8" s="384" t="s">
        <v>20</v>
      </c>
      <c r="C8" s="378"/>
      <c r="D8" s="378"/>
      <c r="E8" s="378"/>
      <c r="F8" s="385">
        <v>21</v>
      </c>
      <c r="G8" s="386" t="s">
        <v>4</v>
      </c>
      <c r="H8" s="387">
        <v>6</v>
      </c>
      <c r="I8" s="378"/>
      <c r="J8" s="333" t="s">
        <v>21</v>
      </c>
      <c r="K8" s="410" t="s">
        <v>22</v>
      </c>
      <c r="L8" s="411"/>
      <c r="M8" s="411"/>
      <c r="N8" s="411"/>
      <c r="O8" s="411"/>
      <c r="P8" s="411"/>
      <c r="Q8" s="411"/>
      <c r="R8" s="411"/>
      <c r="S8" s="411"/>
      <c r="T8" s="411"/>
      <c r="U8" s="411"/>
      <c r="V8" s="411"/>
      <c r="W8" s="412"/>
      <c r="X8" s="1"/>
      <c r="Y8" s="1"/>
      <c r="Z8" s="1"/>
    </row>
    <row r="9" spans="1:26" ht="14.25" customHeight="1">
      <c r="A9" s="378"/>
      <c r="B9" s="384" t="s">
        <v>23</v>
      </c>
      <c r="C9" s="378"/>
      <c r="D9" s="378"/>
      <c r="E9" s="378"/>
      <c r="F9" s="385">
        <v>22</v>
      </c>
      <c r="G9" s="386" t="s">
        <v>4</v>
      </c>
      <c r="H9" s="387">
        <v>7</v>
      </c>
      <c r="I9" s="378"/>
      <c r="J9" s="333" t="s">
        <v>24</v>
      </c>
      <c r="K9" s="410" t="s">
        <v>25</v>
      </c>
      <c r="L9" s="411"/>
      <c r="M9" s="411"/>
      <c r="N9" s="411"/>
      <c r="O9" s="411"/>
      <c r="P9" s="411"/>
      <c r="Q9" s="411"/>
      <c r="R9" s="411"/>
      <c r="S9" s="411"/>
      <c r="T9" s="411"/>
      <c r="U9" s="411"/>
      <c r="V9" s="411"/>
      <c r="W9" s="412"/>
      <c r="X9" s="1"/>
      <c r="Y9" s="1"/>
      <c r="Z9" s="1"/>
    </row>
    <row r="10" spans="1:26" ht="14.25" customHeight="1">
      <c r="A10" s="378"/>
      <c r="B10" s="384" t="s">
        <v>26</v>
      </c>
      <c r="C10" s="378"/>
      <c r="D10" s="378"/>
      <c r="E10" s="378"/>
      <c r="F10" s="385">
        <v>23</v>
      </c>
      <c r="G10" s="386" t="s">
        <v>10</v>
      </c>
      <c r="H10" s="387">
        <v>8</v>
      </c>
      <c r="I10" s="378"/>
      <c r="J10" s="402" t="s">
        <v>27</v>
      </c>
      <c r="K10" s="413" t="s">
        <v>28</v>
      </c>
      <c r="L10" s="414"/>
      <c r="M10" s="414"/>
      <c r="N10" s="414"/>
      <c r="O10" s="414"/>
      <c r="P10" s="414"/>
      <c r="Q10" s="414"/>
      <c r="R10" s="414"/>
      <c r="S10" s="414"/>
      <c r="T10" s="414"/>
      <c r="U10" s="414"/>
      <c r="V10" s="414"/>
      <c r="W10" s="415"/>
      <c r="X10" s="1"/>
      <c r="Y10" s="1"/>
      <c r="Z10" s="1"/>
    </row>
    <row r="11" spans="1:26" ht="14.25" customHeight="1">
      <c r="A11" s="378"/>
      <c r="B11" s="384" t="s">
        <v>29</v>
      </c>
      <c r="C11" s="378"/>
      <c r="D11" s="378"/>
      <c r="E11" s="378"/>
      <c r="F11" s="385">
        <v>24</v>
      </c>
      <c r="G11" s="386" t="s">
        <v>14</v>
      </c>
      <c r="H11" s="387">
        <v>9</v>
      </c>
      <c r="I11" s="378"/>
      <c r="J11" s="206"/>
      <c r="K11" s="378"/>
      <c r="L11" s="378"/>
      <c r="M11" s="378"/>
      <c r="N11" s="378"/>
      <c r="O11" s="1"/>
      <c r="P11" s="1"/>
      <c r="Q11" s="1"/>
      <c r="R11" s="1"/>
      <c r="S11" s="1"/>
      <c r="T11" s="1"/>
      <c r="U11" s="1"/>
      <c r="V11" s="1"/>
      <c r="W11" s="1"/>
      <c r="X11" s="1"/>
      <c r="Y11" s="1"/>
      <c r="Z11" s="1"/>
    </row>
    <row r="12" spans="1:26" ht="14.25" customHeight="1">
      <c r="A12" s="378"/>
      <c r="B12" s="384" t="s">
        <v>30</v>
      </c>
      <c r="C12" s="378"/>
      <c r="D12" s="378"/>
      <c r="E12" s="378"/>
      <c r="F12" s="385">
        <v>25</v>
      </c>
      <c r="G12" s="386" t="s">
        <v>31</v>
      </c>
      <c r="H12" s="387">
        <v>10</v>
      </c>
      <c r="I12" s="378"/>
      <c r="J12" s="379" t="s">
        <v>32</v>
      </c>
      <c r="K12" s="379"/>
      <c r="L12" s="379"/>
      <c r="M12" s="378"/>
      <c r="N12" s="378"/>
      <c r="O12" s="1"/>
      <c r="P12" s="1"/>
      <c r="Q12" s="1"/>
      <c r="R12" s="1"/>
      <c r="S12" s="1"/>
      <c r="T12" s="1"/>
      <c r="U12" s="1"/>
      <c r="V12" s="1"/>
      <c r="W12" s="1"/>
      <c r="X12" s="1"/>
      <c r="Y12" s="1"/>
      <c r="Z12" s="1"/>
    </row>
    <row r="13" spans="1:26" ht="14.25" customHeight="1">
      <c r="A13" s="378"/>
      <c r="B13" s="388" t="s">
        <v>33</v>
      </c>
      <c r="C13" s="378"/>
      <c r="D13" s="378"/>
      <c r="E13" s="378"/>
      <c r="F13" s="385">
        <v>31</v>
      </c>
      <c r="G13" s="386" t="s">
        <v>4</v>
      </c>
      <c r="H13" s="387">
        <v>11</v>
      </c>
      <c r="I13" s="378"/>
      <c r="J13" s="416" t="s">
        <v>34</v>
      </c>
      <c r="K13" s="417"/>
      <c r="L13" s="418"/>
      <c r="M13" s="378"/>
      <c r="N13" s="378"/>
      <c r="O13" s="1"/>
      <c r="P13" s="1"/>
      <c r="Q13" s="1"/>
      <c r="R13" s="1"/>
      <c r="S13" s="1"/>
      <c r="T13" s="1"/>
      <c r="U13" s="1"/>
      <c r="V13" s="1"/>
      <c r="W13" s="1"/>
      <c r="X13" s="1"/>
      <c r="Y13" s="1"/>
      <c r="Z13" s="1"/>
    </row>
    <row r="14" spans="1:26" ht="14.25" customHeight="1">
      <c r="A14" s="378"/>
      <c r="B14" s="378"/>
      <c r="C14" s="378"/>
      <c r="D14" s="378"/>
      <c r="E14" s="378"/>
      <c r="F14" s="385">
        <v>32</v>
      </c>
      <c r="G14" s="386" t="s">
        <v>10</v>
      </c>
      <c r="H14" s="387">
        <v>12</v>
      </c>
      <c r="I14" s="378"/>
      <c r="J14" s="419" t="s">
        <v>35</v>
      </c>
      <c r="K14" s="420"/>
      <c r="L14" s="421"/>
      <c r="M14" s="378"/>
      <c r="N14" s="378"/>
      <c r="O14" s="1"/>
      <c r="P14" s="1"/>
      <c r="Q14" s="1"/>
      <c r="R14" s="1"/>
      <c r="S14" s="1"/>
      <c r="T14" s="1"/>
      <c r="U14" s="1"/>
      <c r="V14" s="1"/>
      <c r="W14" s="1"/>
      <c r="X14" s="1"/>
      <c r="Y14" s="1"/>
      <c r="Z14" s="1"/>
    </row>
    <row r="15" spans="1:26">
      <c r="A15" s="378"/>
      <c r="B15" s="389" t="s">
        <v>36</v>
      </c>
      <c r="C15" s="378"/>
      <c r="D15" s="378"/>
      <c r="E15" s="378"/>
      <c r="F15" s="385">
        <v>33</v>
      </c>
      <c r="G15" s="386" t="s">
        <v>14</v>
      </c>
      <c r="H15" s="387">
        <v>13</v>
      </c>
      <c r="I15" s="378"/>
      <c r="J15" s="419" t="s">
        <v>37</v>
      </c>
      <c r="K15" s="420"/>
      <c r="L15" s="421"/>
      <c r="M15" s="378"/>
      <c r="N15" s="378"/>
      <c r="O15" s="1"/>
      <c r="P15" s="1"/>
      <c r="Q15" s="1"/>
      <c r="R15" s="1"/>
      <c r="S15" s="1"/>
      <c r="T15" s="1"/>
      <c r="U15" s="1"/>
      <c r="V15" s="1"/>
      <c r="W15" s="1"/>
      <c r="X15" s="1"/>
      <c r="Y15" s="1"/>
      <c r="Z15" s="1"/>
    </row>
    <row r="16" spans="1:26" ht="18" customHeight="1">
      <c r="A16" s="378"/>
      <c r="B16" s="390" t="s">
        <v>38</v>
      </c>
      <c r="C16" s="378"/>
      <c r="D16" s="378"/>
      <c r="E16" s="378"/>
      <c r="F16" s="385">
        <v>34</v>
      </c>
      <c r="G16" s="386" t="s">
        <v>31</v>
      </c>
      <c r="H16" s="387">
        <v>14</v>
      </c>
      <c r="I16" s="378"/>
      <c r="J16" s="419" t="s">
        <v>39</v>
      </c>
      <c r="K16" s="420"/>
      <c r="L16" s="421"/>
      <c r="M16" s="378"/>
      <c r="N16" s="378"/>
      <c r="O16" s="1"/>
      <c r="P16" s="1"/>
      <c r="Q16" s="1"/>
      <c r="R16" s="1"/>
      <c r="S16" s="1"/>
      <c r="T16" s="1"/>
      <c r="U16" s="1"/>
      <c r="V16" s="1"/>
      <c r="W16" s="1"/>
      <c r="X16" s="1"/>
      <c r="Y16" s="1"/>
      <c r="Z16" s="1"/>
    </row>
    <row r="17" spans="1:26">
      <c r="A17" s="378"/>
      <c r="B17" s="1"/>
      <c r="C17" s="378"/>
      <c r="D17" s="378"/>
      <c r="E17" s="378"/>
      <c r="F17" s="385">
        <v>35</v>
      </c>
      <c r="G17" s="386" t="s">
        <v>31</v>
      </c>
      <c r="H17" s="387">
        <v>15</v>
      </c>
      <c r="I17" s="378"/>
      <c r="J17" s="419" t="s">
        <v>37</v>
      </c>
      <c r="K17" s="420"/>
      <c r="L17" s="421"/>
      <c r="M17" s="378"/>
      <c r="N17" s="378"/>
      <c r="O17" s="1"/>
      <c r="P17" s="1"/>
      <c r="Q17" s="1"/>
      <c r="R17" s="1"/>
      <c r="S17" s="1"/>
      <c r="T17" s="1"/>
      <c r="U17" s="1"/>
      <c r="V17" s="1"/>
      <c r="W17" s="1"/>
      <c r="X17" s="1"/>
      <c r="Y17" s="1"/>
      <c r="Z17" s="1"/>
    </row>
    <row r="18" spans="1:26">
      <c r="A18" s="378"/>
      <c r="B18" s="1"/>
      <c r="C18" s="378"/>
      <c r="D18" s="378"/>
      <c r="E18" s="378"/>
      <c r="F18" s="385">
        <v>41</v>
      </c>
      <c r="G18" s="386" t="s">
        <v>10</v>
      </c>
      <c r="H18" s="387">
        <v>16</v>
      </c>
      <c r="I18" s="378"/>
      <c r="J18" s="419" t="s">
        <v>40</v>
      </c>
      <c r="K18" s="420"/>
      <c r="L18" s="421"/>
      <c r="M18" s="378"/>
      <c r="N18" s="378"/>
      <c r="O18" s="1"/>
      <c r="P18" s="1"/>
      <c r="Q18" s="1"/>
      <c r="R18" s="1"/>
      <c r="S18" s="1"/>
      <c r="T18" s="1"/>
      <c r="U18" s="1"/>
      <c r="V18" s="1"/>
      <c r="W18" s="1"/>
      <c r="X18" s="1"/>
      <c r="Y18" s="1"/>
      <c r="Z18" s="1"/>
    </row>
    <row r="19" spans="1:26">
      <c r="A19" s="378"/>
      <c r="B19" s="379" t="s">
        <v>41</v>
      </c>
      <c r="C19" s="378"/>
      <c r="D19" s="378"/>
      <c r="E19" s="378"/>
      <c r="F19" s="385">
        <v>42</v>
      </c>
      <c r="G19" s="386" t="s">
        <v>14</v>
      </c>
      <c r="H19" s="387">
        <v>17</v>
      </c>
      <c r="I19" s="378"/>
      <c r="J19" s="419" t="s">
        <v>42</v>
      </c>
      <c r="K19" s="420"/>
      <c r="L19" s="421"/>
      <c r="M19" s="378"/>
      <c r="N19" s="378"/>
      <c r="O19" s="1"/>
      <c r="P19" s="1"/>
      <c r="Q19" s="1"/>
      <c r="R19" s="1"/>
      <c r="S19" s="1"/>
      <c r="T19" s="1"/>
      <c r="U19" s="1"/>
      <c r="V19" s="1"/>
      <c r="W19" s="1"/>
      <c r="X19" s="1"/>
      <c r="Y19" s="1"/>
      <c r="Z19" s="1"/>
    </row>
    <row r="20" spans="1:26">
      <c r="A20" s="378"/>
      <c r="B20" s="389" t="s">
        <v>43</v>
      </c>
      <c r="C20" s="378"/>
      <c r="D20" s="378"/>
      <c r="E20" s="378"/>
      <c r="F20" s="385">
        <v>43</v>
      </c>
      <c r="G20" s="386" t="s">
        <v>14</v>
      </c>
      <c r="H20" s="387">
        <v>18</v>
      </c>
      <c r="I20" s="378"/>
      <c r="J20" s="419" t="s">
        <v>44</v>
      </c>
      <c r="K20" s="420"/>
      <c r="L20" s="421"/>
      <c r="M20" s="378"/>
      <c r="N20" s="378"/>
      <c r="O20" s="1"/>
      <c r="P20" s="1"/>
      <c r="Q20" s="1"/>
      <c r="R20" s="1"/>
      <c r="S20" s="1"/>
      <c r="T20" s="1"/>
      <c r="U20" s="1"/>
      <c r="V20" s="1"/>
      <c r="W20" s="1"/>
      <c r="X20" s="1"/>
      <c r="Y20" s="1"/>
      <c r="Z20" s="1"/>
    </row>
    <row r="21" spans="1:26" ht="15.75" customHeight="1">
      <c r="A21" s="378"/>
      <c r="B21" s="390" t="s">
        <v>45</v>
      </c>
      <c r="C21" s="378"/>
      <c r="D21" s="378"/>
      <c r="E21" s="378"/>
      <c r="F21" s="385">
        <v>44</v>
      </c>
      <c r="G21" s="386" t="s">
        <v>31</v>
      </c>
      <c r="H21" s="387">
        <v>19</v>
      </c>
      <c r="I21" s="378"/>
      <c r="J21" s="419" t="s">
        <v>46</v>
      </c>
      <c r="K21" s="420"/>
      <c r="L21" s="421"/>
      <c r="M21" s="378"/>
      <c r="N21" s="378"/>
      <c r="O21" s="1"/>
      <c r="P21" s="1"/>
      <c r="Q21" s="1"/>
      <c r="R21" s="1"/>
      <c r="S21" s="1"/>
      <c r="T21" s="1"/>
      <c r="U21" s="1"/>
      <c r="V21" s="1"/>
      <c r="W21" s="1"/>
      <c r="X21" s="1"/>
      <c r="Y21" s="1"/>
      <c r="Z21" s="1"/>
    </row>
    <row r="22" spans="1:26" ht="15.75" customHeight="1">
      <c r="A22" s="378"/>
      <c r="B22" s="378"/>
      <c r="C22" s="378"/>
      <c r="D22" s="378"/>
      <c r="E22" s="378"/>
      <c r="F22" s="385">
        <v>45</v>
      </c>
      <c r="G22" s="386" t="s">
        <v>31</v>
      </c>
      <c r="H22" s="387">
        <v>20</v>
      </c>
      <c r="I22" s="378"/>
      <c r="J22" s="419" t="s">
        <v>47</v>
      </c>
      <c r="K22" s="420"/>
      <c r="L22" s="421"/>
      <c r="M22" s="378"/>
      <c r="N22" s="378"/>
      <c r="O22" s="1"/>
      <c r="P22" s="1"/>
      <c r="Q22" s="1"/>
      <c r="R22" s="1"/>
      <c r="S22" s="1"/>
      <c r="T22" s="1"/>
      <c r="U22" s="1"/>
      <c r="V22" s="1"/>
      <c r="W22" s="1"/>
      <c r="X22" s="1"/>
      <c r="Y22" s="1"/>
      <c r="Z22" s="1"/>
    </row>
    <row r="23" spans="1:26" ht="15.75" customHeight="1">
      <c r="A23" s="378"/>
      <c r="B23" s="1"/>
      <c r="C23" s="378"/>
      <c r="D23" s="378"/>
      <c r="E23" s="378"/>
      <c r="F23" s="385">
        <v>51</v>
      </c>
      <c r="G23" s="386" t="s">
        <v>14</v>
      </c>
      <c r="H23" s="387">
        <v>21</v>
      </c>
      <c r="I23" s="378"/>
      <c r="J23" s="419" t="s">
        <v>48</v>
      </c>
      <c r="K23" s="420"/>
      <c r="L23" s="421"/>
      <c r="M23" s="378"/>
      <c r="N23" s="378"/>
      <c r="O23" s="1"/>
      <c r="P23" s="1"/>
      <c r="Q23" s="1"/>
      <c r="R23" s="1"/>
      <c r="S23" s="1"/>
      <c r="T23" s="1"/>
      <c r="U23" s="1"/>
      <c r="V23" s="1"/>
      <c r="W23" s="1"/>
      <c r="X23" s="1"/>
      <c r="Y23" s="1"/>
      <c r="Z23" s="1"/>
    </row>
    <row r="24" spans="1:26" ht="15.75" customHeight="1">
      <c r="A24" s="378"/>
      <c r="B24" s="379" t="s">
        <v>49</v>
      </c>
      <c r="C24" s="378"/>
      <c r="D24" s="378"/>
      <c r="E24" s="378"/>
      <c r="F24" s="385">
        <v>52</v>
      </c>
      <c r="G24" s="386" t="s">
        <v>14</v>
      </c>
      <c r="H24" s="387">
        <v>22</v>
      </c>
      <c r="I24" s="378"/>
      <c r="J24" s="419" t="s">
        <v>50</v>
      </c>
      <c r="K24" s="420"/>
      <c r="L24" s="421"/>
      <c r="M24" s="378"/>
      <c r="N24" s="378"/>
      <c r="O24" s="1"/>
      <c r="P24" s="1"/>
      <c r="Q24" s="1"/>
      <c r="R24" s="1"/>
      <c r="S24" s="1"/>
      <c r="T24" s="1"/>
      <c r="U24" s="1"/>
      <c r="V24" s="1"/>
      <c r="W24" s="1"/>
      <c r="X24" s="1"/>
      <c r="Y24" s="1"/>
      <c r="Z24" s="1"/>
    </row>
    <row r="25" spans="1:26" ht="15.75" customHeight="1">
      <c r="A25" s="378"/>
      <c r="B25" s="391" t="s">
        <v>51</v>
      </c>
      <c r="C25" s="378"/>
      <c r="D25" s="378"/>
      <c r="E25" s="378"/>
      <c r="F25" s="385">
        <v>53</v>
      </c>
      <c r="G25" s="386" t="s">
        <v>31</v>
      </c>
      <c r="H25" s="387">
        <v>23</v>
      </c>
      <c r="I25" s="378"/>
      <c r="J25" s="422" t="s">
        <v>52</v>
      </c>
      <c r="K25" s="423"/>
      <c r="L25" s="424"/>
      <c r="M25" s="378"/>
      <c r="N25" s="378"/>
      <c r="O25" s="378"/>
      <c r="P25" s="378"/>
      <c r="Q25" s="378"/>
      <c r="R25" s="1"/>
      <c r="S25" s="1"/>
      <c r="T25" s="1"/>
      <c r="U25" s="1"/>
      <c r="V25" s="1"/>
      <c r="W25" s="1"/>
      <c r="X25" s="1"/>
      <c r="Y25" s="1"/>
      <c r="Z25" s="1"/>
    </row>
    <row r="26" spans="1:26" ht="15.75" customHeight="1">
      <c r="A26" s="378"/>
      <c r="B26" s="392" t="s">
        <v>53</v>
      </c>
      <c r="C26" s="378"/>
      <c r="D26" s="378"/>
      <c r="E26" s="378"/>
      <c r="F26" s="385">
        <v>54</v>
      </c>
      <c r="G26" s="386" t="s">
        <v>31</v>
      </c>
      <c r="H26" s="387">
        <v>24</v>
      </c>
      <c r="I26" s="378"/>
      <c r="J26" s="378"/>
      <c r="K26" s="378"/>
      <c r="L26" s="378"/>
      <c r="M26" s="378"/>
      <c r="N26" s="378"/>
      <c r="O26" s="378"/>
      <c r="P26" s="378"/>
      <c r="Q26" s="378"/>
      <c r="R26" s="1"/>
      <c r="S26" s="1"/>
      <c r="T26" s="1"/>
      <c r="U26" s="1"/>
      <c r="V26" s="1"/>
      <c r="W26" s="1"/>
      <c r="X26" s="1"/>
      <c r="Y26" s="1"/>
      <c r="Z26" s="1"/>
    </row>
    <row r="27" spans="1:26" ht="15.75" customHeight="1">
      <c r="A27" s="378"/>
      <c r="B27" s="392" t="s">
        <v>54</v>
      </c>
      <c r="C27" s="378"/>
      <c r="D27" s="378"/>
      <c r="E27" s="378"/>
      <c r="F27" s="393">
        <v>55</v>
      </c>
      <c r="G27" s="394" t="s">
        <v>31</v>
      </c>
      <c r="H27" s="395">
        <v>25</v>
      </c>
      <c r="I27" s="378"/>
      <c r="J27" s="378"/>
      <c r="K27" s="378"/>
      <c r="L27" s="378"/>
      <c r="M27" s="378"/>
      <c r="N27" s="378"/>
      <c r="O27" s="378"/>
      <c r="P27" s="378"/>
      <c r="Q27" s="378"/>
      <c r="R27" s="1"/>
      <c r="S27" s="1"/>
      <c r="T27" s="1"/>
      <c r="U27" s="1"/>
      <c r="V27" s="1"/>
      <c r="W27" s="1"/>
      <c r="X27" s="1"/>
      <c r="Y27" s="1"/>
      <c r="Z27" s="1"/>
    </row>
    <row r="28" spans="1:26" ht="15.75" customHeight="1">
      <c r="A28" s="378"/>
      <c r="B28" s="396" t="s">
        <v>55</v>
      </c>
      <c r="C28" s="378"/>
      <c r="D28" s="378"/>
      <c r="E28" s="378"/>
      <c r="F28" s="378"/>
      <c r="G28" s="378"/>
      <c r="H28" s="378"/>
      <c r="I28" s="378"/>
      <c r="J28" s="378"/>
      <c r="K28" s="378"/>
      <c r="L28" s="378"/>
      <c r="M28" s="378"/>
      <c r="N28" s="378"/>
      <c r="O28" s="378"/>
      <c r="P28" s="378"/>
      <c r="Q28" s="378"/>
      <c r="R28" s="1"/>
      <c r="S28" s="1"/>
      <c r="T28" s="1"/>
      <c r="U28" s="1"/>
      <c r="V28" s="1"/>
      <c r="W28" s="1"/>
      <c r="X28" s="1"/>
      <c r="Y28" s="1"/>
      <c r="Z28" s="1"/>
    </row>
    <row r="29" spans="1:26" ht="15.75" customHeight="1">
      <c r="A29" s="378"/>
      <c r="B29" s="1"/>
      <c r="C29" s="378"/>
      <c r="D29" s="378"/>
      <c r="E29" s="378"/>
      <c r="F29" s="378"/>
      <c r="G29" s="378"/>
      <c r="H29" s="378"/>
      <c r="I29" s="378"/>
      <c r="J29" s="378"/>
      <c r="K29" s="378"/>
      <c r="L29" s="378"/>
      <c r="M29" s="378"/>
      <c r="N29" s="378"/>
      <c r="O29" s="378"/>
      <c r="P29" s="378"/>
      <c r="Q29" s="378"/>
      <c r="R29" s="1"/>
      <c r="S29" s="1"/>
      <c r="T29" s="1"/>
      <c r="U29" s="1"/>
      <c r="V29" s="1"/>
      <c r="W29" s="1"/>
      <c r="X29" s="1"/>
      <c r="Y29" s="1"/>
      <c r="Z29" s="1"/>
    </row>
    <row r="30" spans="1:26" ht="15.75" customHeight="1">
      <c r="A30" s="378"/>
      <c r="B30" s="397" t="s">
        <v>56</v>
      </c>
      <c r="C30" s="378"/>
      <c r="D30" s="378"/>
      <c r="E30" s="378"/>
      <c r="F30" s="378"/>
      <c r="G30" s="378"/>
      <c r="H30" s="378"/>
      <c r="I30" s="378"/>
      <c r="J30" s="378"/>
      <c r="K30" s="378"/>
      <c r="L30" s="378"/>
      <c r="M30" s="378"/>
      <c r="N30" s="378"/>
      <c r="O30" s="378"/>
      <c r="P30" s="378"/>
      <c r="Q30" s="378"/>
      <c r="R30" s="1"/>
      <c r="S30" s="1"/>
      <c r="T30" s="1"/>
      <c r="U30" s="1"/>
      <c r="V30" s="1"/>
      <c r="W30" s="1"/>
      <c r="X30" s="1"/>
      <c r="Y30" s="1"/>
      <c r="Z30" s="1"/>
    </row>
    <row r="31" spans="1:26" ht="15.75" customHeight="1">
      <c r="A31" s="378"/>
      <c r="B31" s="398" t="s">
        <v>57</v>
      </c>
      <c r="C31" s="399"/>
      <c r="D31" s="399"/>
      <c r="E31" s="378"/>
      <c r="F31" s="378"/>
      <c r="G31" s="378"/>
      <c r="H31" s="378"/>
      <c r="I31" s="378"/>
      <c r="J31" s="378"/>
      <c r="K31" s="378"/>
      <c r="L31" s="378"/>
      <c r="M31" s="378"/>
      <c r="N31" s="378"/>
      <c r="O31" s="378"/>
      <c r="P31" s="378"/>
      <c r="Q31" s="378"/>
      <c r="R31" s="1"/>
      <c r="S31" s="1"/>
      <c r="T31" s="1"/>
      <c r="U31" s="1"/>
      <c r="V31" s="1"/>
      <c r="W31" s="1"/>
      <c r="X31" s="1"/>
      <c r="Y31" s="1"/>
      <c r="Z31" s="1"/>
    </row>
    <row r="32" spans="1:26" ht="15.75" customHeight="1">
      <c r="A32" s="378"/>
      <c r="B32" s="378"/>
      <c r="C32" s="399"/>
      <c r="D32" s="399"/>
      <c r="E32" s="378"/>
      <c r="F32" s="378"/>
      <c r="G32" s="378"/>
      <c r="H32" s="378"/>
      <c r="I32" s="378"/>
      <c r="J32" s="378"/>
      <c r="K32" s="378"/>
      <c r="L32" s="378"/>
      <c r="M32" s="378"/>
      <c r="N32" s="378"/>
      <c r="O32" s="378"/>
      <c r="P32" s="378"/>
      <c r="Q32" s="378"/>
      <c r="R32" s="1"/>
      <c r="S32" s="1"/>
      <c r="T32" s="1"/>
      <c r="U32" s="1"/>
      <c r="V32" s="1"/>
      <c r="W32" s="1"/>
      <c r="X32" s="1"/>
      <c r="Y32" s="1"/>
      <c r="Z32" s="1"/>
    </row>
    <row r="33" spans="1:26" ht="15.75" customHeight="1">
      <c r="A33" s="378"/>
      <c r="B33" s="378"/>
      <c r="C33" s="399"/>
      <c r="D33" s="399"/>
      <c r="E33" s="378"/>
      <c r="F33" s="378"/>
      <c r="G33" s="378"/>
      <c r="H33" s="378"/>
      <c r="I33" s="378"/>
      <c r="J33" s="378"/>
      <c r="K33" s="378"/>
      <c r="L33" s="378"/>
      <c r="M33" s="378"/>
      <c r="N33" s="378"/>
      <c r="O33" s="378"/>
      <c r="P33" s="378"/>
      <c r="Q33" s="378"/>
      <c r="R33" s="1"/>
      <c r="S33" s="1"/>
      <c r="T33" s="1"/>
      <c r="U33" s="1"/>
      <c r="V33" s="1"/>
      <c r="W33" s="1"/>
      <c r="X33" s="1"/>
      <c r="Y33" s="1"/>
      <c r="Z33" s="1"/>
    </row>
    <row r="34" spans="1:26" ht="15.75" customHeight="1">
      <c r="A34" s="378"/>
      <c r="B34" s="378"/>
      <c r="C34" s="399"/>
      <c r="D34" s="399"/>
      <c r="E34" s="378"/>
      <c r="F34" s="378"/>
      <c r="G34" s="378"/>
      <c r="H34" s="378"/>
      <c r="I34" s="378"/>
      <c r="J34" s="378"/>
      <c r="K34" s="378"/>
      <c r="L34" s="378"/>
      <c r="M34" s="378"/>
      <c r="N34" s="378"/>
      <c r="O34" s="378"/>
      <c r="P34" s="378"/>
      <c r="Q34" s="378"/>
      <c r="R34" s="1"/>
      <c r="S34" s="1"/>
      <c r="T34" s="1"/>
      <c r="U34" s="1"/>
      <c r="V34" s="1"/>
      <c r="W34" s="1"/>
      <c r="X34" s="1"/>
      <c r="Y34" s="1"/>
      <c r="Z34" s="1"/>
    </row>
    <row r="35" spans="1:26" ht="15.75" customHeight="1">
      <c r="A35" s="378"/>
      <c r="B35" s="378"/>
      <c r="C35" s="399"/>
      <c r="D35" s="399"/>
      <c r="E35" s="378"/>
      <c r="F35" s="378"/>
      <c r="G35" s="378"/>
      <c r="H35" s="378"/>
      <c r="I35" s="378"/>
      <c r="J35" s="378"/>
      <c r="K35" s="378"/>
      <c r="L35" s="378"/>
      <c r="M35" s="378"/>
      <c r="N35" s="378"/>
      <c r="O35" s="378"/>
      <c r="P35" s="378"/>
      <c r="Q35" s="378"/>
      <c r="R35" s="1"/>
      <c r="S35" s="1"/>
      <c r="T35" s="1"/>
      <c r="U35" s="1"/>
      <c r="V35" s="1"/>
      <c r="W35" s="1"/>
      <c r="X35" s="1"/>
      <c r="Y35" s="1"/>
      <c r="Z35" s="1"/>
    </row>
    <row r="36" spans="1:26" ht="15.75" customHeight="1">
      <c r="A36" s="378"/>
      <c r="B36" s="378"/>
      <c r="C36" s="399"/>
      <c r="D36" s="399"/>
      <c r="E36" s="378"/>
      <c r="F36" s="378"/>
      <c r="G36" s="378"/>
      <c r="H36" s="378"/>
      <c r="I36" s="378"/>
      <c r="J36" s="378"/>
      <c r="K36" s="378"/>
      <c r="L36" s="378"/>
      <c r="M36" s="378"/>
      <c r="N36" s="378"/>
      <c r="O36" s="378"/>
      <c r="P36" s="378"/>
      <c r="Q36" s="378"/>
      <c r="R36" s="1"/>
      <c r="S36" s="1"/>
      <c r="T36" s="1"/>
      <c r="U36" s="1"/>
      <c r="V36" s="1"/>
      <c r="W36" s="1"/>
      <c r="X36" s="1"/>
      <c r="Y36" s="1"/>
      <c r="Z36" s="1"/>
    </row>
    <row r="37" spans="1:26" ht="15.75" customHeight="1">
      <c r="A37" s="378"/>
      <c r="B37" s="371" t="s">
        <v>39</v>
      </c>
      <c r="C37" s="378"/>
      <c r="D37" s="378"/>
      <c r="E37" s="378"/>
      <c r="F37" s="378"/>
      <c r="G37" s="378"/>
      <c r="H37" s="378"/>
      <c r="I37" s="378"/>
      <c r="J37" s="378"/>
      <c r="K37" s="378"/>
      <c r="L37" s="378"/>
      <c r="M37" s="378"/>
      <c r="N37" s="378"/>
      <c r="O37" s="378"/>
      <c r="P37" s="378"/>
      <c r="Q37" s="378"/>
      <c r="R37" s="1"/>
      <c r="S37" s="1"/>
      <c r="T37" s="1"/>
      <c r="U37" s="1"/>
      <c r="V37" s="1"/>
      <c r="W37" s="1"/>
      <c r="X37" s="1"/>
      <c r="Y37" s="1"/>
      <c r="Z37" s="1"/>
    </row>
    <row r="38" spans="1:26" ht="15.75" customHeight="1">
      <c r="A38" s="378"/>
      <c r="B38" s="372" t="s">
        <v>58</v>
      </c>
      <c r="C38" s="378"/>
      <c r="D38" s="378"/>
      <c r="E38" s="378"/>
      <c r="F38" s="378"/>
      <c r="G38" s="378"/>
      <c r="H38" s="378"/>
      <c r="I38" s="378"/>
      <c r="J38" s="378"/>
      <c r="K38" s="378"/>
      <c r="L38" s="378"/>
      <c r="M38" s="378"/>
      <c r="N38" s="378"/>
      <c r="O38" s="378"/>
      <c r="P38" s="378"/>
      <c r="Q38" s="378"/>
      <c r="R38" s="1"/>
      <c r="S38" s="1"/>
      <c r="T38" s="1"/>
      <c r="U38" s="1"/>
      <c r="V38" s="1"/>
      <c r="W38" s="1"/>
      <c r="X38" s="1"/>
      <c r="Y38" s="1"/>
      <c r="Z38" s="1"/>
    </row>
    <row r="39" spans="1:26" ht="15.75" customHeight="1">
      <c r="A39" s="378"/>
      <c r="B39" s="372" t="s">
        <v>59</v>
      </c>
      <c r="C39" s="378"/>
      <c r="D39" s="378"/>
      <c r="E39" s="378"/>
      <c r="F39" s="378"/>
      <c r="G39" s="378"/>
      <c r="H39" s="378"/>
      <c r="I39" s="378"/>
      <c r="J39" s="378"/>
      <c r="K39" s="378"/>
      <c r="L39" s="378"/>
      <c r="M39" s="378"/>
      <c r="N39" s="378"/>
      <c r="O39" s="378"/>
      <c r="P39" s="378"/>
      <c r="Q39" s="378"/>
      <c r="R39" s="1"/>
      <c r="S39" s="1"/>
      <c r="T39" s="1"/>
      <c r="U39" s="1"/>
      <c r="V39" s="1"/>
      <c r="W39" s="1"/>
      <c r="X39" s="1"/>
      <c r="Y39" s="1"/>
      <c r="Z39" s="1"/>
    </row>
    <row r="40" spans="1:26" ht="15.75" customHeight="1">
      <c r="A40" s="378"/>
      <c r="B40" s="372" t="s">
        <v>60</v>
      </c>
      <c r="C40" s="378"/>
      <c r="D40" s="378"/>
      <c r="E40" s="378"/>
      <c r="F40" s="378"/>
      <c r="G40" s="378"/>
      <c r="H40" s="378"/>
      <c r="I40" s="378"/>
      <c r="J40" s="378"/>
      <c r="K40" s="378"/>
      <c r="L40" s="378"/>
      <c r="M40" s="378"/>
      <c r="N40" s="378"/>
      <c r="O40" s="378"/>
      <c r="P40" s="378"/>
      <c r="Q40" s="378"/>
      <c r="R40" s="1"/>
      <c r="S40" s="1"/>
      <c r="T40" s="1"/>
      <c r="U40" s="1"/>
      <c r="V40" s="1"/>
      <c r="W40" s="1"/>
      <c r="X40" s="1"/>
      <c r="Y40" s="1"/>
      <c r="Z40" s="1"/>
    </row>
    <row r="41" spans="1:26" ht="15.75" customHeight="1">
      <c r="A41" s="378"/>
      <c r="B41" s="373" t="s">
        <v>61</v>
      </c>
      <c r="C41" s="378"/>
      <c r="D41" s="378"/>
      <c r="E41" s="378"/>
      <c r="F41" s="378"/>
      <c r="G41" s="378"/>
      <c r="H41" s="378"/>
      <c r="I41" s="378"/>
      <c r="J41" s="378"/>
      <c r="K41" s="378"/>
      <c r="L41" s="378"/>
      <c r="M41" s="378"/>
      <c r="N41" s="378"/>
      <c r="O41" s="378"/>
      <c r="P41" s="378"/>
      <c r="Q41" s="378"/>
      <c r="R41" s="1"/>
      <c r="S41" s="1"/>
      <c r="T41" s="1"/>
      <c r="U41" s="1"/>
      <c r="V41" s="1"/>
      <c r="W41" s="1"/>
      <c r="X41" s="1"/>
      <c r="Y41" s="1"/>
      <c r="Z41" s="1"/>
    </row>
    <row r="42" spans="1:26" ht="15.75" customHeight="1">
      <c r="A42" s="378"/>
      <c r="B42" s="378" t="s">
        <v>34</v>
      </c>
      <c r="C42" s="378"/>
      <c r="D42" s="378"/>
      <c r="E42" s="378"/>
      <c r="F42" s="378"/>
      <c r="G42" s="378"/>
      <c r="H42" s="378"/>
      <c r="I42" s="378"/>
      <c r="J42" s="378"/>
      <c r="K42" s="378"/>
      <c r="L42" s="378"/>
      <c r="M42" s="378"/>
      <c r="N42" s="378"/>
      <c r="O42" s="378"/>
      <c r="P42" s="378"/>
      <c r="Q42" s="378"/>
      <c r="R42" s="1"/>
      <c r="S42" s="1"/>
      <c r="T42" s="1"/>
      <c r="U42" s="1"/>
      <c r="V42" s="1"/>
      <c r="W42" s="1"/>
      <c r="X42" s="1"/>
      <c r="Y42" s="1"/>
      <c r="Z42" s="1"/>
    </row>
    <row r="43" spans="1:26" ht="15.75" customHeight="1">
      <c r="A43" s="378"/>
      <c r="B43" s="378" t="s">
        <v>62</v>
      </c>
      <c r="C43" s="378"/>
      <c r="D43" s="378"/>
      <c r="E43" s="378"/>
      <c r="F43" s="378"/>
      <c r="G43" s="378"/>
      <c r="H43" s="378"/>
      <c r="I43" s="378"/>
      <c r="J43" s="378"/>
      <c r="K43" s="378"/>
      <c r="L43" s="378"/>
      <c r="M43" s="378"/>
      <c r="N43" s="378"/>
      <c r="O43" s="378"/>
      <c r="P43" s="378"/>
      <c r="Q43" s="378"/>
      <c r="R43" s="1"/>
      <c r="S43" s="1"/>
      <c r="T43" s="1"/>
      <c r="U43" s="1"/>
      <c r="V43" s="1"/>
      <c r="W43" s="1"/>
      <c r="X43" s="1"/>
      <c r="Y43" s="1"/>
      <c r="Z43" s="1"/>
    </row>
    <row r="44" spans="1:26" ht="15.75" customHeight="1">
      <c r="A44" s="378"/>
      <c r="B44" s="378" t="s">
        <v>50</v>
      </c>
      <c r="C44" s="378"/>
      <c r="D44" s="378"/>
      <c r="E44" s="378"/>
      <c r="F44" s="378"/>
      <c r="G44" s="378"/>
      <c r="H44" s="378"/>
      <c r="I44" s="378"/>
      <c r="J44" s="378"/>
      <c r="K44" s="378"/>
      <c r="L44" s="378"/>
      <c r="M44" s="378"/>
      <c r="N44" s="378"/>
      <c r="O44" s="378"/>
      <c r="P44" s="378"/>
      <c r="Q44" s="378"/>
      <c r="R44" s="1"/>
      <c r="S44" s="1"/>
      <c r="T44" s="1"/>
      <c r="U44" s="1"/>
      <c r="V44" s="1"/>
      <c r="W44" s="1"/>
      <c r="X44" s="1"/>
      <c r="Y44" s="1"/>
      <c r="Z44" s="1"/>
    </row>
    <row r="45" spans="1:26" ht="15.75" customHeight="1">
      <c r="A45" s="378"/>
      <c r="B45" s="378" t="s">
        <v>42</v>
      </c>
      <c r="C45" s="378"/>
      <c r="D45" s="378"/>
      <c r="E45" s="378"/>
      <c r="F45" s="378"/>
      <c r="G45" s="378"/>
      <c r="H45" s="378"/>
      <c r="I45" s="378"/>
      <c r="J45" s="378"/>
      <c r="K45" s="378"/>
      <c r="L45" s="378"/>
      <c r="M45" s="378"/>
      <c r="N45" s="378"/>
      <c r="O45" s="378"/>
      <c r="P45" s="378"/>
      <c r="Q45" s="378"/>
      <c r="R45" s="1"/>
      <c r="S45" s="1"/>
      <c r="T45" s="1"/>
      <c r="U45" s="1"/>
      <c r="V45" s="1"/>
      <c r="W45" s="1"/>
      <c r="X45" s="1"/>
      <c r="Y45" s="1"/>
      <c r="Z45" s="1"/>
    </row>
    <row r="46" spans="1:26" ht="15.75" customHeight="1">
      <c r="A46" s="378"/>
      <c r="B46" s="378" t="s">
        <v>63</v>
      </c>
      <c r="C46" s="378"/>
      <c r="D46" s="378"/>
      <c r="E46" s="378"/>
      <c r="F46" s="378"/>
      <c r="G46" s="378"/>
      <c r="H46" s="378"/>
      <c r="I46" s="378"/>
      <c r="J46" s="378"/>
      <c r="K46" s="378"/>
      <c r="L46" s="378"/>
      <c r="M46" s="378"/>
      <c r="N46" s="378"/>
      <c r="O46" s="378"/>
      <c r="P46" s="378"/>
      <c r="Q46" s="378"/>
      <c r="R46" s="1"/>
      <c r="S46" s="1"/>
      <c r="T46" s="1"/>
      <c r="U46" s="1"/>
      <c r="V46" s="1"/>
      <c r="W46" s="1"/>
      <c r="X46" s="1"/>
      <c r="Y46" s="1"/>
      <c r="Z46" s="1"/>
    </row>
    <row r="47" spans="1:26" ht="15.75" customHeight="1">
      <c r="A47" s="378"/>
      <c r="B47" s="378" t="s">
        <v>42</v>
      </c>
      <c r="C47" s="378"/>
      <c r="D47" s="378"/>
      <c r="E47" s="378"/>
      <c r="F47" s="378"/>
      <c r="G47" s="378"/>
      <c r="H47" s="378"/>
      <c r="I47" s="378"/>
      <c r="J47" s="378"/>
      <c r="K47" s="378"/>
      <c r="L47" s="378"/>
      <c r="M47" s="378"/>
      <c r="N47" s="378"/>
      <c r="O47" s="378"/>
      <c r="P47" s="378"/>
      <c r="Q47" s="378"/>
      <c r="R47" s="1"/>
      <c r="S47" s="1"/>
      <c r="T47" s="1"/>
      <c r="U47" s="1"/>
      <c r="V47" s="1"/>
      <c r="W47" s="1"/>
      <c r="X47" s="1"/>
      <c r="Y47" s="1"/>
      <c r="Z47" s="1"/>
    </row>
    <row r="48" spans="1:26" ht="15.75" customHeight="1">
      <c r="A48" s="378"/>
      <c r="B48" s="378" t="s">
        <v>64</v>
      </c>
      <c r="C48" s="378"/>
      <c r="D48" s="378"/>
      <c r="E48" s="378"/>
      <c r="F48" s="378"/>
      <c r="G48" s="378"/>
      <c r="H48" s="378"/>
      <c r="I48" s="378"/>
      <c r="J48" s="378"/>
      <c r="K48" s="378"/>
      <c r="L48" s="378"/>
      <c r="M48" s="378"/>
      <c r="N48" s="378"/>
      <c r="O48" s="378"/>
      <c r="P48" s="378"/>
      <c r="Q48" s="378"/>
      <c r="R48" s="1"/>
      <c r="S48" s="1"/>
      <c r="T48" s="1"/>
      <c r="U48" s="1"/>
      <c r="V48" s="1"/>
      <c r="W48" s="1"/>
      <c r="X48" s="1"/>
      <c r="Y48" s="1"/>
      <c r="Z48" s="1"/>
    </row>
    <row r="49" spans="1:26" ht="15.75" customHeight="1">
      <c r="A49" s="378"/>
      <c r="B49" s="378" t="s">
        <v>42</v>
      </c>
      <c r="C49" s="378"/>
      <c r="D49" s="378"/>
      <c r="E49" s="378"/>
      <c r="F49" s="378"/>
      <c r="G49" s="378"/>
      <c r="H49" s="378"/>
      <c r="I49" s="378"/>
      <c r="J49" s="378"/>
      <c r="K49" s="378"/>
      <c r="L49" s="378"/>
      <c r="M49" s="378"/>
      <c r="N49" s="378"/>
      <c r="O49" s="378"/>
      <c r="P49" s="378"/>
      <c r="Q49" s="378"/>
      <c r="R49" s="1"/>
      <c r="S49" s="1"/>
      <c r="T49" s="1"/>
      <c r="U49" s="1"/>
      <c r="V49" s="1"/>
      <c r="W49" s="1"/>
      <c r="X49" s="1"/>
      <c r="Y49" s="1"/>
      <c r="Z49" s="1"/>
    </row>
    <row r="50" spans="1:26" ht="15.75" customHeight="1">
      <c r="A50" s="378"/>
      <c r="B50" s="378" t="s">
        <v>65</v>
      </c>
      <c r="C50" s="378"/>
      <c r="D50" s="378"/>
      <c r="E50" s="378"/>
      <c r="F50" s="378"/>
      <c r="G50" s="378"/>
      <c r="H50" s="378"/>
      <c r="I50" s="378"/>
      <c r="J50" s="378"/>
      <c r="K50" s="378"/>
      <c r="L50" s="378"/>
      <c r="M50" s="378"/>
      <c r="N50" s="378"/>
      <c r="O50" s="378"/>
      <c r="P50" s="378"/>
      <c r="Q50" s="378"/>
      <c r="R50" s="1"/>
      <c r="S50" s="1"/>
      <c r="T50" s="1"/>
      <c r="U50" s="1"/>
      <c r="V50" s="1"/>
      <c r="W50" s="1"/>
      <c r="X50" s="1"/>
      <c r="Y50" s="1"/>
      <c r="Z50" s="1"/>
    </row>
    <row r="51" spans="1:26" ht="15.75" customHeight="1">
      <c r="A51" s="378"/>
      <c r="B51" s="378" t="s">
        <v>42</v>
      </c>
      <c r="C51" s="378"/>
      <c r="D51" s="378"/>
      <c r="E51" s="378"/>
      <c r="F51" s="378"/>
      <c r="G51" s="378"/>
      <c r="H51" s="378"/>
      <c r="I51" s="378"/>
      <c r="J51" s="378"/>
      <c r="K51" s="378"/>
      <c r="L51" s="378"/>
      <c r="M51" s="378"/>
      <c r="N51" s="378"/>
      <c r="O51" s="378"/>
      <c r="P51" s="378"/>
      <c r="Q51" s="378"/>
      <c r="R51" s="1"/>
      <c r="S51" s="1"/>
      <c r="T51" s="1"/>
      <c r="U51" s="1"/>
      <c r="V51" s="1"/>
      <c r="W51" s="1"/>
      <c r="X51" s="1"/>
      <c r="Y51" s="1"/>
      <c r="Z51" s="1"/>
    </row>
    <row r="52" spans="1:26" ht="15.75" customHeight="1">
      <c r="A52" s="378"/>
      <c r="B52" s="378" t="s">
        <v>66</v>
      </c>
      <c r="C52" s="378"/>
      <c r="D52" s="378"/>
      <c r="E52" s="378"/>
      <c r="F52" s="378"/>
      <c r="G52" s="378"/>
      <c r="H52" s="378"/>
      <c r="I52" s="378"/>
      <c r="J52" s="378"/>
      <c r="K52" s="378"/>
      <c r="L52" s="378"/>
      <c r="M52" s="378"/>
      <c r="N52" s="378"/>
      <c r="O52" s="378"/>
      <c r="P52" s="378"/>
      <c r="Q52" s="378"/>
      <c r="R52" s="1"/>
      <c r="S52" s="1"/>
      <c r="T52" s="1"/>
      <c r="U52" s="1"/>
      <c r="V52" s="1"/>
      <c r="W52" s="1"/>
      <c r="X52" s="1"/>
      <c r="Y52" s="1"/>
      <c r="Z52" s="1"/>
    </row>
    <row r="53" spans="1:26" ht="15.75" customHeight="1">
      <c r="A53" s="378"/>
      <c r="B53" s="378"/>
      <c r="C53" s="378"/>
      <c r="D53" s="378"/>
      <c r="E53" s="378"/>
      <c r="F53" s="378"/>
      <c r="G53" s="378"/>
      <c r="H53" s="378"/>
      <c r="I53" s="378"/>
      <c r="J53" s="378"/>
      <c r="K53" s="378"/>
      <c r="L53" s="378"/>
      <c r="M53" s="378"/>
      <c r="N53" s="378"/>
      <c r="O53" s="378"/>
      <c r="P53" s="378"/>
      <c r="Q53" s="378"/>
      <c r="R53" s="1"/>
      <c r="S53" s="1"/>
      <c r="T53" s="1"/>
      <c r="U53" s="1"/>
      <c r="V53" s="1"/>
      <c r="W53" s="1"/>
      <c r="X53" s="1"/>
      <c r="Y53" s="1"/>
      <c r="Z53" s="1"/>
    </row>
    <row r="54" spans="1:26" ht="15.75" customHeight="1">
      <c r="A54" s="378"/>
      <c r="B54" s="378"/>
      <c r="C54" s="378"/>
      <c r="D54" s="378"/>
      <c r="E54" s="378"/>
      <c r="F54" s="378"/>
      <c r="G54" s="378"/>
      <c r="H54" s="378"/>
      <c r="I54" s="378"/>
      <c r="J54" s="378"/>
      <c r="K54" s="378"/>
      <c r="L54" s="378"/>
      <c r="M54" s="378"/>
      <c r="N54" s="378"/>
      <c r="O54" s="378"/>
      <c r="P54" s="378"/>
      <c r="Q54" s="378"/>
      <c r="R54" s="1"/>
      <c r="S54" s="1"/>
      <c r="T54" s="1"/>
      <c r="U54" s="1"/>
      <c r="V54" s="1"/>
      <c r="W54" s="1"/>
      <c r="X54" s="1"/>
      <c r="Y54" s="1"/>
      <c r="Z54" s="1"/>
    </row>
    <row r="55" spans="1:26" ht="15.75" customHeight="1">
      <c r="A55" s="378"/>
      <c r="B55" s="378"/>
      <c r="C55" s="378"/>
      <c r="D55" s="378"/>
      <c r="E55" s="378"/>
      <c r="F55" s="378"/>
      <c r="G55" s="378"/>
      <c r="H55" s="378"/>
      <c r="I55" s="378"/>
      <c r="J55" s="378"/>
      <c r="K55" s="378"/>
      <c r="L55" s="378"/>
      <c r="M55" s="378"/>
      <c r="N55" s="378"/>
      <c r="O55" s="378"/>
      <c r="P55" s="378"/>
      <c r="Q55" s="378"/>
      <c r="R55" s="1"/>
      <c r="S55" s="1"/>
      <c r="T55" s="1"/>
      <c r="U55" s="1"/>
      <c r="V55" s="1"/>
      <c r="W55" s="1"/>
      <c r="X55" s="1"/>
      <c r="Y55" s="1"/>
      <c r="Z55" s="1"/>
    </row>
    <row r="56" spans="1:26" ht="15.75" customHeight="1">
      <c r="A56" s="378"/>
      <c r="B56" s="400" t="s">
        <v>67</v>
      </c>
      <c r="C56" s="378"/>
      <c r="D56" s="378"/>
      <c r="E56" s="378"/>
      <c r="F56" s="378"/>
      <c r="G56" s="378"/>
      <c r="H56" s="378"/>
      <c r="I56" s="378"/>
      <c r="J56" s="378"/>
      <c r="K56" s="378"/>
      <c r="L56" s="378"/>
      <c r="M56" s="378"/>
      <c r="N56" s="378"/>
      <c r="O56" s="378"/>
      <c r="P56" s="378"/>
      <c r="Q56" s="378"/>
      <c r="R56" s="1"/>
      <c r="S56" s="1"/>
      <c r="T56" s="1"/>
      <c r="U56" s="1"/>
      <c r="V56" s="1"/>
      <c r="W56" s="1"/>
      <c r="X56" s="1"/>
      <c r="Y56" s="1"/>
      <c r="Z56" s="1"/>
    </row>
    <row r="57" spans="1:26" ht="15.75" customHeight="1">
      <c r="A57" s="378"/>
      <c r="B57" s="371" t="s">
        <v>68</v>
      </c>
      <c r="C57" s="378"/>
      <c r="D57" s="378"/>
      <c r="E57" s="378"/>
      <c r="F57" s="378"/>
      <c r="G57" s="378"/>
      <c r="H57" s="378"/>
      <c r="I57" s="378"/>
      <c r="J57" s="378"/>
      <c r="K57" s="378"/>
      <c r="L57" s="378"/>
      <c r="M57" s="378"/>
      <c r="N57" s="378"/>
      <c r="O57" s="378"/>
      <c r="P57" s="378"/>
      <c r="Q57" s="378"/>
      <c r="R57" s="1"/>
      <c r="S57" s="1"/>
      <c r="T57" s="1"/>
      <c r="U57" s="1"/>
      <c r="V57" s="1"/>
      <c r="W57" s="1"/>
      <c r="X57" s="1"/>
      <c r="Y57" s="1"/>
      <c r="Z57" s="1"/>
    </row>
    <row r="58" spans="1:26" ht="15.75" customHeight="1">
      <c r="A58" s="378"/>
      <c r="B58" s="372" t="s">
        <v>69</v>
      </c>
      <c r="C58" s="378"/>
      <c r="D58" s="378"/>
      <c r="E58" s="378"/>
      <c r="F58" s="378"/>
      <c r="G58" s="378"/>
      <c r="H58" s="378"/>
      <c r="I58" s="378"/>
      <c r="J58" s="378"/>
      <c r="K58" s="378"/>
      <c r="L58" s="378"/>
      <c r="M58" s="378"/>
      <c r="N58" s="378"/>
      <c r="O58" s="378"/>
      <c r="P58" s="378"/>
      <c r="Q58" s="378"/>
      <c r="R58" s="1"/>
      <c r="S58" s="1"/>
      <c r="T58" s="1"/>
      <c r="U58" s="1"/>
      <c r="V58" s="1"/>
      <c r="W58" s="1"/>
      <c r="X58" s="1"/>
      <c r="Y58" s="1"/>
      <c r="Z58" s="1"/>
    </row>
    <row r="59" spans="1:26" ht="15.75" customHeight="1">
      <c r="A59" s="378"/>
      <c r="B59" s="372" t="s">
        <v>70</v>
      </c>
      <c r="C59" s="378"/>
      <c r="D59" s="378"/>
      <c r="E59" s="378"/>
      <c r="F59" s="378"/>
      <c r="G59" s="378"/>
      <c r="H59" s="378"/>
      <c r="I59" s="378"/>
      <c r="J59" s="378"/>
      <c r="K59" s="378"/>
      <c r="L59" s="378"/>
      <c r="M59" s="378"/>
      <c r="N59" s="378"/>
      <c r="O59" s="378"/>
      <c r="P59" s="378"/>
      <c r="Q59" s="378"/>
      <c r="R59" s="1"/>
      <c r="S59" s="1"/>
      <c r="T59" s="1"/>
      <c r="U59" s="1"/>
      <c r="V59" s="1"/>
      <c r="W59" s="1"/>
      <c r="X59" s="1"/>
      <c r="Y59" s="1"/>
      <c r="Z59" s="1"/>
    </row>
    <row r="60" spans="1:26" ht="15.75" customHeight="1">
      <c r="A60" s="378"/>
      <c r="B60" s="372" t="s">
        <v>71</v>
      </c>
      <c r="C60" s="378"/>
      <c r="D60" s="378"/>
      <c r="E60" s="378"/>
      <c r="F60" s="378"/>
      <c r="G60" s="378"/>
      <c r="H60" s="378"/>
      <c r="I60" s="378"/>
      <c r="J60" s="378"/>
      <c r="K60" s="378"/>
      <c r="L60" s="378"/>
      <c r="M60" s="378"/>
      <c r="N60" s="378"/>
      <c r="O60" s="378"/>
      <c r="P60" s="378"/>
      <c r="Q60" s="378"/>
      <c r="R60" s="1"/>
      <c r="S60" s="1"/>
      <c r="T60" s="1"/>
      <c r="U60" s="1"/>
      <c r="V60" s="1"/>
      <c r="W60" s="1"/>
      <c r="X60" s="1"/>
      <c r="Y60" s="1"/>
      <c r="Z60" s="1"/>
    </row>
    <row r="61" spans="1:26" ht="15.75" customHeight="1">
      <c r="A61" s="378"/>
      <c r="B61" s="373" t="s">
        <v>72</v>
      </c>
      <c r="C61" s="378"/>
      <c r="D61" s="378"/>
      <c r="E61" s="378"/>
      <c r="F61" s="378"/>
      <c r="G61" s="378"/>
      <c r="H61" s="378"/>
      <c r="I61" s="378"/>
      <c r="J61" s="378"/>
      <c r="K61" s="378"/>
      <c r="L61" s="378"/>
      <c r="M61" s="378"/>
      <c r="N61" s="378"/>
      <c r="O61" s="378"/>
      <c r="P61" s="378"/>
      <c r="Q61" s="378"/>
      <c r="R61" s="1"/>
      <c r="S61" s="1"/>
      <c r="T61" s="1"/>
      <c r="U61" s="1"/>
      <c r="V61" s="1"/>
      <c r="W61" s="1"/>
      <c r="X61" s="1"/>
      <c r="Y61" s="1"/>
      <c r="Z61" s="1"/>
    </row>
    <row r="62" spans="1:26" ht="15.75" customHeight="1">
      <c r="A62" s="378"/>
      <c r="B62" s="372" t="s">
        <v>73</v>
      </c>
      <c r="C62" s="378"/>
      <c r="D62" s="378"/>
      <c r="E62" s="378"/>
      <c r="F62" s="378"/>
      <c r="G62" s="378"/>
      <c r="H62" s="378"/>
      <c r="I62" s="378"/>
      <c r="J62" s="378"/>
      <c r="K62" s="378"/>
      <c r="L62" s="378"/>
      <c r="M62" s="378"/>
      <c r="N62" s="378"/>
      <c r="O62" s="378"/>
      <c r="P62" s="378"/>
      <c r="Q62" s="378"/>
      <c r="R62" s="1"/>
      <c r="S62" s="1"/>
      <c r="T62" s="1"/>
      <c r="U62" s="1"/>
      <c r="V62" s="1"/>
      <c r="W62" s="1"/>
      <c r="X62" s="1"/>
      <c r="Y62" s="1"/>
      <c r="Z62" s="1"/>
    </row>
    <row r="63" spans="1:26" ht="15.75" customHeight="1">
      <c r="A63" s="378"/>
      <c r="B63" s="372" t="s">
        <v>74</v>
      </c>
      <c r="C63" s="378"/>
      <c r="D63" s="378"/>
      <c r="E63" s="378"/>
      <c r="F63" s="378"/>
      <c r="G63" s="378"/>
      <c r="H63" s="378"/>
      <c r="I63" s="378"/>
      <c r="J63" s="378"/>
      <c r="K63" s="378"/>
      <c r="L63" s="378"/>
      <c r="M63" s="378"/>
      <c r="N63" s="378"/>
      <c r="O63" s="378"/>
      <c r="P63" s="378"/>
      <c r="Q63" s="378"/>
      <c r="R63" s="1"/>
      <c r="S63" s="1"/>
      <c r="T63" s="1"/>
      <c r="U63" s="1"/>
      <c r="V63" s="1"/>
      <c r="W63" s="1"/>
      <c r="X63" s="1"/>
      <c r="Y63" s="1"/>
      <c r="Z63" s="1"/>
    </row>
    <row r="64" spans="1:26" ht="15.75" customHeight="1">
      <c r="A64" s="378"/>
      <c r="B64" s="374" t="s">
        <v>75</v>
      </c>
      <c r="C64" s="378"/>
      <c r="D64" s="378"/>
      <c r="E64" s="378"/>
      <c r="F64" s="378"/>
      <c r="G64" s="378"/>
      <c r="H64" s="378"/>
      <c r="I64" s="378"/>
      <c r="J64" s="378"/>
      <c r="K64" s="378"/>
      <c r="L64" s="378"/>
      <c r="M64" s="378"/>
      <c r="N64" s="378"/>
      <c r="O64" s="378"/>
      <c r="P64" s="378"/>
      <c r="Q64" s="378"/>
      <c r="R64" s="1"/>
      <c r="S64" s="1"/>
      <c r="T64" s="1"/>
      <c r="U64" s="1"/>
      <c r="V64" s="1"/>
      <c r="W64" s="1"/>
      <c r="X64" s="1"/>
      <c r="Y64" s="1"/>
      <c r="Z64" s="1"/>
    </row>
    <row r="65" spans="1:26" ht="15.75" customHeight="1">
      <c r="A65" s="378"/>
      <c r="B65" s="378"/>
      <c r="C65" s="378"/>
      <c r="D65" s="378"/>
      <c r="E65" s="378"/>
      <c r="F65" s="378"/>
      <c r="G65" s="378"/>
      <c r="H65" s="378"/>
      <c r="I65" s="378"/>
      <c r="J65" s="378"/>
      <c r="K65" s="378"/>
      <c r="L65" s="378"/>
      <c r="M65" s="378"/>
      <c r="N65" s="378"/>
      <c r="O65" s="378"/>
      <c r="P65" s="378"/>
      <c r="Q65" s="378"/>
      <c r="R65" s="1"/>
      <c r="S65" s="1"/>
      <c r="T65" s="1"/>
      <c r="U65" s="1"/>
      <c r="V65" s="1"/>
      <c r="W65" s="1"/>
      <c r="X65" s="1"/>
      <c r="Y65" s="1"/>
      <c r="Z65" s="1"/>
    </row>
    <row r="66" spans="1:26" ht="15.75" customHeight="1">
      <c r="A66" s="378"/>
      <c r="B66" s="378"/>
      <c r="C66" s="378"/>
      <c r="D66" s="378"/>
      <c r="E66" s="378"/>
      <c r="F66" s="378"/>
      <c r="G66" s="378"/>
      <c r="H66" s="378"/>
      <c r="I66" s="378"/>
      <c r="J66" s="378"/>
      <c r="K66" s="378"/>
      <c r="L66" s="378"/>
      <c r="M66" s="378"/>
      <c r="N66" s="378"/>
      <c r="O66" s="378"/>
      <c r="P66" s="378"/>
      <c r="Q66" s="378"/>
      <c r="R66" s="1"/>
      <c r="S66" s="1"/>
      <c r="T66" s="1"/>
      <c r="U66" s="1"/>
      <c r="V66" s="1"/>
      <c r="W66" s="1"/>
      <c r="X66" s="1"/>
      <c r="Y66" s="1"/>
      <c r="Z66" s="1"/>
    </row>
    <row r="67" spans="1:26" ht="15.75" customHeight="1">
      <c r="A67" s="378"/>
      <c r="B67" s="378"/>
      <c r="C67" s="378"/>
      <c r="D67" s="378"/>
      <c r="E67" s="378"/>
      <c r="F67" s="378"/>
      <c r="G67" s="378"/>
      <c r="H67" s="378"/>
      <c r="I67" s="378"/>
      <c r="J67" s="378"/>
      <c r="K67" s="378"/>
      <c r="L67" s="378"/>
      <c r="M67" s="378"/>
      <c r="N67" s="378"/>
      <c r="O67" s="378"/>
      <c r="P67" s="378"/>
      <c r="Q67" s="378"/>
      <c r="R67" s="1"/>
      <c r="S67" s="1"/>
      <c r="T67" s="1"/>
      <c r="U67" s="1"/>
      <c r="V67" s="1"/>
      <c r="W67" s="1"/>
      <c r="X67" s="1"/>
      <c r="Y67" s="1"/>
      <c r="Z67" s="1"/>
    </row>
    <row r="68" spans="1:26" ht="15.75" customHeight="1">
      <c r="A68" s="378"/>
      <c r="B68" s="378"/>
      <c r="C68" s="378"/>
      <c r="D68" s="378"/>
      <c r="E68" s="378"/>
      <c r="F68" s="378"/>
      <c r="G68" s="378"/>
      <c r="H68" s="378"/>
      <c r="I68" s="378"/>
      <c r="J68" s="378"/>
      <c r="K68" s="378"/>
      <c r="L68" s="378"/>
      <c r="M68" s="378"/>
      <c r="N68" s="378"/>
      <c r="O68" s="378"/>
      <c r="P68" s="378"/>
      <c r="Q68" s="378"/>
      <c r="R68" s="1"/>
      <c r="S68" s="1"/>
      <c r="T68" s="1"/>
      <c r="U68" s="1"/>
      <c r="V68" s="1"/>
      <c r="W68" s="1"/>
      <c r="X68" s="1"/>
      <c r="Y68" s="1"/>
      <c r="Z68" s="1"/>
    </row>
    <row r="69" spans="1:26" ht="15.75" customHeight="1">
      <c r="A69" s="378"/>
      <c r="B69" s="378"/>
      <c r="C69" s="378"/>
      <c r="D69" s="378"/>
      <c r="E69" s="378"/>
      <c r="F69" s="378"/>
      <c r="G69" s="378"/>
      <c r="H69" s="378"/>
      <c r="I69" s="378"/>
      <c r="J69" s="378"/>
      <c r="K69" s="378"/>
      <c r="L69" s="378"/>
      <c r="M69" s="378"/>
      <c r="N69" s="378"/>
      <c r="O69" s="378"/>
      <c r="P69" s="378"/>
      <c r="Q69" s="378"/>
      <c r="R69" s="1"/>
      <c r="S69" s="1"/>
      <c r="T69" s="1"/>
      <c r="U69" s="1"/>
      <c r="V69" s="1"/>
      <c r="W69" s="1"/>
      <c r="X69" s="1"/>
      <c r="Y69" s="1"/>
      <c r="Z69" s="1"/>
    </row>
    <row r="70" spans="1:26" ht="15.75" customHeight="1">
      <c r="A70" s="378"/>
      <c r="B70" s="378"/>
      <c r="C70" s="378"/>
      <c r="D70" s="378"/>
      <c r="E70" s="378"/>
      <c r="F70" s="378"/>
      <c r="G70" s="378"/>
      <c r="H70" s="378"/>
      <c r="I70" s="378"/>
      <c r="J70" s="378"/>
      <c r="K70" s="378"/>
      <c r="L70" s="378"/>
      <c r="M70" s="378"/>
      <c r="N70" s="378"/>
      <c r="O70" s="378"/>
      <c r="P70" s="378"/>
      <c r="Q70" s="378"/>
      <c r="R70" s="1"/>
      <c r="S70" s="1"/>
      <c r="T70" s="1"/>
      <c r="U70" s="1"/>
      <c r="V70" s="1"/>
      <c r="W70" s="1"/>
      <c r="X70" s="1"/>
      <c r="Y70" s="1"/>
      <c r="Z70" s="1"/>
    </row>
    <row r="71" spans="1:26" ht="15.75" customHeight="1">
      <c r="A71" s="378"/>
      <c r="B71" s="378"/>
      <c r="C71" s="378"/>
      <c r="D71" s="378"/>
      <c r="E71" s="378"/>
      <c r="F71" s="378"/>
      <c r="G71" s="378"/>
      <c r="H71" s="378"/>
      <c r="I71" s="378"/>
      <c r="J71" s="378"/>
      <c r="K71" s="378"/>
      <c r="L71" s="378"/>
      <c r="M71" s="378"/>
      <c r="N71" s="378"/>
      <c r="O71" s="378"/>
      <c r="P71" s="378"/>
      <c r="Q71" s="378"/>
      <c r="R71" s="1"/>
      <c r="S71" s="1"/>
      <c r="T71" s="1"/>
      <c r="U71" s="1"/>
      <c r="V71" s="1"/>
      <c r="W71" s="1"/>
      <c r="X71" s="1"/>
      <c r="Y71" s="1"/>
      <c r="Z71" s="1"/>
    </row>
    <row r="72" spans="1:26" ht="15.75" customHeight="1">
      <c r="A72" s="378"/>
      <c r="B72" s="378"/>
      <c r="C72" s="378"/>
      <c r="D72" s="378"/>
      <c r="E72" s="378"/>
      <c r="F72" s="378"/>
      <c r="G72" s="378"/>
      <c r="H72" s="378"/>
      <c r="I72" s="378"/>
      <c r="J72" s="378"/>
      <c r="K72" s="378"/>
      <c r="L72" s="378"/>
      <c r="M72" s="378"/>
      <c r="N72" s="378"/>
      <c r="O72" s="378"/>
      <c r="P72" s="378"/>
      <c r="Q72" s="378"/>
      <c r="R72" s="1"/>
      <c r="S72" s="1"/>
      <c r="T72" s="1"/>
      <c r="U72" s="1"/>
      <c r="V72" s="1"/>
      <c r="W72" s="1"/>
      <c r="X72" s="1"/>
      <c r="Y72" s="1"/>
      <c r="Z72" s="1"/>
    </row>
    <row r="73" spans="1:26" ht="15.75" customHeight="1">
      <c r="A73" s="378"/>
      <c r="B73" s="378"/>
      <c r="C73" s="378"/>
      <c r="D73" s="378"/>
      <c r="E73" s="378"/>
      <c r="F73" s="378"/>
      <c r="G73" s="378"/>
      <c r="H73" s="378"/>
      <c r="I73" s="378"/>
      <c r="J73" s="378"/>
      <c r="K73" s="378"/>
      <c r="L73" s="378"/>
      <c r="M73" s="378"/>
      <c r="N73" s="378"/>
      <c r="O73" s="378"/>
      <c r="P73" s="378"/>
      <c r="Q73" s="378"/>
      <c r="R73" s="1"/>
      <c r="S73" s="1"/>
      <c r="T73" s="1"/>
      <c r="U73" s="1"/>
      <c r="V73" s="1"/>
      <c r="W73" s="1"/>
      <c r="X73" s="1"/>
      <c r="Y73" s="1"/>
      <c r="Z73" s="1"/>
    </row>
    <row r="74" spans="1:26" ht="15.75" customHeight="1">
      <c r="A74" s="378"/>
      <c r="B74" s="378"/>
      <c r="C74" s="378"/>
      <c r="D74" s="378"/>
      <c r="E74" s="378"/>
      <c r="F74" s="378"/>
      <c r="G74" s="378"/>
      <c r="H74" s="378"/>
      <c r="I74" s="378"/>
      <c r="J74" s="378"/>
      <c r="K74" s="378"/>
      <c r="L74" s="378"/>
      <c r="M74" s="378"/>
      <c r="N74" s="378"/>
      <c r="O74" s="378"/>
      <c r="P74" s="378"/>
      <c r="Q74" s="378"/>
      <c r="R74" s="1"/>
      <c r="S74" s="1"/>
      <c r="T74" s="1"/>
      <c r="U74" s="1"/>
      <c r="V74" s="1"/>
      <c r="W74" s="1"/>
      <c r="X74" s="1"/>
      <c r="Y74" s="1"/>
      <c r="Z74" s="1"/>
    </row>
    <row r="75" spans="1:26" ht="15.75" customHeight="1">
      <c r="A75" s="378"/>
      <c r="B75" s="378"/>
      <c r="C75" s="378"/>
      <c r="D75" s="378"/>
      <c r="E75" s="378"/>
      <c r="F75" s="378"/>
      <c r="G75" s="378"/>
      <c r="H75" s="378"/>
      <c r="I75" s="378"/>
      <c r="J75" s="378"/>
      <c r="K75" s="378"/>
      <c r="L75" s="378"/>
      <c r="M75" s="378"/>
      <c r="N75" s="378"/>
      <c r="O75" s="378"/>
      <c r="P75" s="378"/>
      <c r="Q75" s="378"/>
      <c r="R75" s="1"/>
      <c r="S75" s="1"/>
      <c r="T75" s="1"/>
      <c r="U75" s="1"/>
      <c r="V75" s="1"/>
      <c r="W75" s="1"/>
      <c r="X75" s="1"/>
      <c r="Y75" s="1"/>
      <c r="Z75" s="1"/>
    </row>
    <row r="76" spans="1:26" ht="15.75" customHeight="1">
      <c r="A76" s="378"/>
      <c r="B76" s="378"/>
      <c r="C76" s="378"/>
      <c r="D76" s="378"/>
      <c r="E76" s="378"/>
      <c r="F76" s="378"/>
      <c r="G76" s="378"/>
      <c r="H76" s="378"/>
      <c r="I76" s="378"/>
      <c r="J76" s="378"/>
      <c r="K76" s="378"/>
      <c r="L76" s="378"/>
      <c r="M76" s="378"/>
      <c r="N76" s="378"/>
      <c r="O76" s="378"/>
      <c r="P76" s="378"/>
      <c r="Q76" s="378"/>
      <c r="R76" s="1"/>
      <c r="S76" s="1"/>
      <c r="T76" s="1"/>
      <c r="U76" s="1"/>
      <c r="V76" s="1"/>
      <c r="W76" s="1"/>
      <c r="X76" s="1"/>
      <c r="Y76" s="1"/>
      <c r="Z76" s="1"/>
    </row>
    <row r="77" spans="1:26" ht="15.75" customHeight="1">
      <c r="A77" s="378"/>
      <c r="B77" s="378"/>
      <c r="C77" s="378"/>
      <c r="D77" s="378"/>
      <c r="E77" s="378"/>
      <c r="F77" s="378"/>
      <c r="G77" s="378"/>
      <c r="H77" s="378"/>
      <c r="I77" s="378"/>
      <c r="J77" s="378"/>
      <c r="K77" s="378"/>
      <c r="L77" s="378"/>
      <c r="M77" s="378"/>
      <c r="N77" s="378"/>
      <c r="O77" s="378"/>
      <c r="P77" s="378"/>
      <c r="Q77" s="378"/>
      <c r="R77" s="1"/>
      <c r="S77" s="1"/>
      <c r="T77" s="1"/>
      <c r="U77" s="1"/>
      <c r="V77" s="1"/>
      <c r="W77" s="1"/>
      <c r="X77" s="1"/>
      <c r="Y77" s="1"/>
      <c r="Z77" s="1"/>
    </row>
    <row r="78" spans="1:26" ht="15.75" customHeight="1">
      <c r="A78" s="378"/>
      <c r="B78" s="378"/>
      <c r="C78" s="378"/>
      <c r="D78" s="378"/>
      <c r="E78" s="378"/>
      <c r="F78" s="378"/>
      <c r="G78" s="378"/>
      <c r="H78" s="378"/>
      <c r="I78" s="378"/>
      <c r="J78" s="378"/>
      <c r="K78" s="378"/>
      <c r="L78" s="378"/>
      <c r="M78" s="378"/>
      <c r="N78" s="378"/>
      <c r="O78" s="378"/>
      <c r="P78" s="378"/>
      <c r="Q78" s="378"/>
      <c r="R78" s="1"/>
      <c r="S78" s="1"/>
      <c r="T78" s="1"/>
      <c r="U78" s="1"/>
      <c r="V78" s="1"/>
      <c r="W78" s="1"/>
      <c r="X78" s="1"/>
      <c r="Y78" s="1"/>
      <c r="Z78" s="1"/>
    </row>
    <row r="79" spans="1:26" ht="15.75" customHeight="1">
      <c r="A79" s="378"/>
      <c r="B79" s="378"/>
      <c r="C79" s="378"/>
      <c r="D79" s="378"/>
      <c r="E79" s="378"/>
      <c r="F79" s="378"/>
      <c r="G79" s="378"/>
      <c r="H79" s="378"/>
      <c r="I79" s="378"/>
      <c r="J79" s="378"/>
      <c r="K79" s="378"/>
      <c r="L79" s="378"/>
      <c r="M79" s="378"/>
      <c r="N79" s="378"/>
      <c r="O79" s="378"/>
      <c r="P79" s="378"/>
      <c r="Q79" s="378"/>
      <c r="R79" s="1"/>
      <c r="S79" s="1"/>
      <c r="T79" s="1"/>
      <c r="U79" s="1"/>
      <c r="V79" s="1"/>
      <c r="W79" s="1"/>
      <c r="X79" s="1"/>
      <c r="Y79" s="1"/>
      <c r="Z79" s="1"/>
    </row>
    <row r="80" spans="1:26" ht="15.75" customHeight="1">
      <c r="A80" s="378"/>
      <c r="B80" s="378"/>
      <c r="C80" s="378"/>
      <c r="D80" s="378"/>
      <c r="E80" s="378"/>
      <c r="F80" s="378"/>
      <c r="G80" s="378"/>
      <c r="H80" s="378"/>
      <c r="I80" s="378"/>
      <c r="J80" s="378"/>
      <c r="K80" s="378"/>
      <c r="L80" s="378"/>
      <c r="M80" s="378"/>
      <c r="N80" s="378"/>
      <c r="O80" s="378"/>
      <c r="P80" s="378"/>
      <c r="Q80" s="378"/>
      <c r="R80" s="1"/>
      <c r="S80" s="1"/>
      <c r="T80" s="1"/>
      <c r="U80" s="1"/>
      <c r="V80" s="1"/>
      <c r="W80" s="1"/>
      <c r="X80" s="1"/>
      <c r="Y80" s="1"/>
      <c r="Z80" s="1"/>
    </row>
    <row r="81" spans="1:26" ht="15.75" customHeight="1">
      <c r="A81" s="378"/>
      <c r="B81" s="378"/>
      <c r="C81" s="378"/>
      <c r="D81" s="378"/>
      <c r="E81" s="378"/>
      <c r="F81" s="378"/>
      <c r="G81" s="378"/>
      <c r="H81" s="378"/>
      <c r="I81" s="378"/>
      <c r="J81" s="378"/>
      <c r="K81" s="378"/>
      <c r="L81" s="378"/>
      <c r="M81" s="378"/>
      <c r="N81" s="378"/>
      <c r="O81" s="378"/>
      <c r="P81" s="378"/>
      <c r="Q81" s="378"/>
      <c r="R81" s="1"/>
      <c r="S81" s="1"/>
      <c r="T81" s="1"/>
      <c r="U81" s="1"/>
      <c r="V81" s="1"/>
      <c r="W81" s="1"/>
      <c r="X81" s="1"/>
      <c r="Y81" s="1"/>
      <c r="Z81" s="1"/>
    </row>
    <row r="82" spans="1:26" ht="15.75" customHeight="1">
      <c r="A82" s="378"/>
      <c r="B82" s="378"/>
      <c r="C82" s="378"/>
      <c r="D82" s="378"/>
      <c r="E82" s="378"/>
      <c r="F82" s="378"/>
      <c r="G82" s="378"/>
      <c r="H82" s="378"/>
      <c r="I82" s="378"/>
      <c r="J82" s="378"/>
      <c r="K82" s="378"/>
      <c r="L82" s="378"/>
      <c r="M82" s="378"/>
      <c r="N82" s="378"/>
      <c r="O82" s="378"/>
      <c r="P82" s="378"/>
      <c r="Q82" s="378"/>
      <c r="R82" s="1"/>
      <c r="S82" s="1"/>
      <c r="T82" s="1"/>
      <c r="U82" s="1"/>
      <c r="V82" s="1"/>
      <c r="W82" s="1"/>
      <c r="X82" s="1"/>
      <c r="Y82" s="1"/>
      <c r="Z82" s="1"/>
    </row>
    <row r="83" spans="1:26" ht="15.75" customHeight="1">
      <c r="A83" s="378"/>
      <c r="B83" s="378"/>
      <c r="C83" s="378"/>
      <c r="D83" s="378"/>
      <c r="E83" s="378"/>
      <c r="F83" s="378"/>
      <c r="G83" s="378"/>
      <c r="H83" s="378"/>
      <c r="I83" s="378"/>
      <c r="J83" s="378"/>
      <c r="K83" s="378"/>
      <c r="L83" s="378"/>
      <c r="M83" s="378"/>
      <c r="N83" s="378"/>
      <c r="O83" s="378"/>
      <c r="P83" s="378"/>
      <c r="Q83" s="378"/>
      <c r="R83" s="1"/>
      <c r="S83" s="1"/>
      <c r="T83" s="1"/>
      <c r="U83" s="1"/>
      <c r="V83" s="1"/>
      <c r="W83" s="1"/>
      <c r="X83" s="1"/>
      <c r="Y83" s="1"/>
      <c r="Z83" s="1"/>
    </row>
    <row r="84" spans="1:26" ht="15.75" customHeight="1">
      <c r="A84" s="378"/>
      <c r="B84" s="378"/>
      <c r="C84" s="378"/>
      <c r="D84" s="378"/>
      <c r="E84" s="378"/>
      <c r="F84" s="378"/>
      <c r="G84" s="378"/>
      <c r="H84" s="378"/>
      <c r="I84" s="378"/>
      <c r="J84" s="378"/>
      <c r="K84" s="378"/>
      <c r="L84" s="378"/>
      <c r="M84" s="378"/>
      <c r="N84" s="378"/>
      <c r="O84" s="378"/>
      <c r="P84" s="378"/>
      <c r="Q84" s="378"/>
      <c r="R84" s="1"/>
      <c r="S84" s="1"/>
      <c r="T84" s="1"/>
      <c r="U84" s="1"/>
      <c r="V84" s="1"/>
      <c r="W84" s="1"/>
      <c r="X84" s="1"/>
      <c r="Y84" s="1"/>
      <c r="Z84" s="1"/>
    </row>
    <row r="85" spans="1:26" ht="15.75" customHeight="1">
      <c r="A85" s="378"/>
      <c r="B85" s="378"/>
      <c r="C85" s="378"/>
      <c r="D85" s="378"/>
      <c r="E85" s="378"/>
      <c r="F85" s="378"/>
      <c r="G85" s="378"/>
      <c r="H85" s="378"/>
      <c r="I85" s="378"/>
      <c r="J85" s="378"/>
      <c r="K85" s="378"/>
      <c r="L85" s="378"/>
      <c r="M85" s="378"/>
      <c r="N85" s="378"/>
      <c r="O85" s="378"/>
      <c r="P85" s="378"/>
      <c r="Q85" s="378"/>
      <c r="R85" s="1"/>
      <c r="S85" s="1"/>
      <c r="T85" s="1"/>
      <c r="U85" s="1"/>
      <c r="V85" s="1"/>
      <c r="W85" s="1"/>
      <c r="X85" s="1"/>
      <c r="Y85" s="1"/>
      <c r="Z85" s="1"/>
    </row>
    <row r="86" spans="1:26" ht="15.75" customHeight="1">
      <c r="A86" s="378"/>
      <c r="B86" s="378"/>
      <c r="C86" s="378"/>
      <c r="D86" s="378"/>
      <c r="E86" s="378"/>
      <c r="F86" s="378"/>
      <c r="G86" s="378"/>
      <c r="H86" s="378"/>
      <c r="I86" s="378"/>
      <c r="J86" s="378"/>
      <c r="K86" s="378"/>
      <c r="L86" s="378"/>
      <c r="M86" s="378"/>
      <c r="N86" s="378"/>
      <c r="O86" s="378"/>
      <c r="P86" s="378"/>
      <c r="Q86" s="378"/>
      <c r="R86" s="1"/>
      <c r="S86" s="1"/>
      <c r="T86" s="1"/>
      <c r="U86" s="1"/>
      <c r="V86" s="1"/>
      <c r="W86" s="1"/>
      <c r="X86" s="1"/>
      <c r="Y86" s="1"/>
      <c r="Z86" s="1"/>
    </row>
    <row r="87" spans="1:26" ht="15.75" customHeight="1">
      <c r="A87" s="378"/>
      <c r="B87" s="378"/>
      <c r="C87" s="378"/>
      <c r="D87" s="378"/>
      <c r="E87" s="378"/>
      <c r="F87" s="378"/>
      <c r="G87" s="378"/>
      <c r="H87" s="378"/>
      <c r="I87" s="378"/>
      <c r="J87" s="378"/>
      <c r="K87" s="378"/>
      <c r="L87" s="378"/>
      <c r="M87" s="378"/>
      <c r="N87" s="378"/>
      <c r="O87" s="378"/>
      <c r="P87" s="378"/>
      <c r="Q87" s="378"/>
      <c r="R87" s="1"/>
      <c r="S87" s="1"/>
      <c r="T87" s="1"/>
      <c r="U87" s="1"/>
      <c r="V87" s="1"/>
      <c r="W87" s="1"/>
      <c r="X87" s="1"/>
      <c r="Y87" s="1"/>
      <c r="Z87" s="1"/>
    </row>
    <row r="88" spans="1:26" ht="15.75" customHeight="1">
      <c r="A88" s="378"/>
      <c r="B88" s="378"/>
      <c r="C88" s="378"/>
      <c r="D88" s="378"/>
      <c r="E88" s="378"/>
      <c r="F88" s="378"/>
      <c r="G88" s="378"/>
      <c r="H88" s="378"/>
      <c r="I88" s="378"/>
      <c r="J88" s="378"/>
      <c r="K88" s="378"/>
      <c r="L88" s="378"/>
      <c r="M88" s="378"/>
      <c r="N88" s="378"/>
      <c r="O88" s="378"/>
      <c r="P88" s="378"/>
      <c r="Q88" s="378"/>
      <c r="R88" s="1"/>
      <c r="S88" s="1"/>
      <c r="T88" s="1"/>
      <c r="U88" s="1"/>
      <c r="V88" s="1"/>
      <c r="W88" s="1"/>
      <c r="X88" s="1"/>
      <c r="Y88" s="1"/>
      <c r="Z88" s="1"/>
    </row>
    <row r="89" spans="1:26" ht="15.75" customHeight="1">
      <c r="A89" s="378"/>
      <c r="B89" s="378"/>
      <c r="C89" s="378"/>
      <c r="D89" s="378"/>
      <c r="E89" s="378"/>
      <c r="F89" s="378"/>
      <c r="G89" s="378"/>
      <c r="H89" s="378"/>
      <c r="I89" s="378"/>
      <c r="J89" s="378"/>
      <c r="K89" s="378"/>
      <c r="L89" s="378"/>
      <c r="M89" s="378"/>
      <c r="N89" s="378"/>
      <c r="O89" s="378"/>
      <c r="P89" s="378"/>
      <c r="Q89" s="378"/>
      <c r="R89" s="1"/>
      <c r="S89" s="1"/>
      <c r="T89" s="1"/>
      <c r="U89" s="1"/>
      <c r="V89" s="1"/>
      <c r="W89" s="1"/>
      <c r="X89" s="1"/>
      <c r="Y89" s="1"/>
      <c r="Z89" s="1"/>
    </row>
    <row r="90" spans="1:26" ht="15.75" customHeight="1">
      <c r="A90" s="378"/>
      <c r="B90" s="378"/>
      <c r="C90" s="378"/>
      <c r="D90" s="378"/>
      <c r="E90" s="378"/>
      <c r="F90" s="378"/>
      <c r="G90" s="378"/>
      <c r="H90" s="378"/>
      <c r="I90" s="378"/>
      <c r="J90" s="378"/>
      <c r="K90" s="378"/>
      <c r="L90" s="378"/>
      <c r="M90" s="378"/>
      <c r="N90" s="378"/>
      <c r="O90" s="378"/>
      <c r="P90" s="378"/>
      <c r="Q90" s="378"/>
      <c r="R90" s="1"/>
      <c r="S90" s="1"/>
      <c r="T90" s="1"/>
      <c r="U90" s="1"/>
      <c r="V90" s="1"/>
      <c r="W90" s="1"/>
      <c r="X90" s="1"/>
      <c r="Y90" s="1"/>
      <c r="Z90" s="1"/>
    </row>
    <row r="91" spans="1:26" ht="15.75" customHeight="1">
      <c r="A91" s="378"/>
      <c r="B91" s="378"/>
      <c r="C91" s="378"/>
      <c r="D91" s="378"/>
      <c r="E91" s="378"/>
      <c r="F91" s="378"/>
      <c r="G91" s="378"/>
      <c r="H91" s="378"/>
      <c r="I91" s="378"/>
      <c r="J91" s="378"/>
      <c r="K91" s="378"/>
      <c r="L91" s="378"/>
      <c r="M91" s="378"/>
      <c r="N91" s="378"/>
      <c r="O91" s="378"/>
      <c r="P91" s="378"/>
      <c r="Q91" s="378"/>
      <c r="R91" s="1"/>
      <c r="S91" s="1"/>
      <c r="T91" s="1"/>
      <c r="U91" s="1"/>
      <c r="V91" s="1"/>
      <c r="W91" s="1"/>
      <c r="X91" s="1"/>
      <c r="Y91" s="1"/>
      <c r="Z91" s="1"/>
    </row>
    <row r="92" spans="1:26" ht="15.75" customHeight="1">
      <c r="A92" s="378"/>
      <c r="B92" s="378"/>
      <c r="C92" s="378"/>
      <c r="D92" s="378"/>
      <c r="E92" s="378"/>
      <c r="F92" s="378"/>
      <c r="G92" s="378"/>
      <c r="H92" s="378"/>
      <c r="I92" s="378"/>
      <c r="J92" s="378"/>
      <c r="K92" s="378"/>
      <c r="L92" s="378"/>
      <c r="M92" s="378"/>
      <c r="N92" s="378"/>
      <c r="O92" s="378"/>
      <c r="P92" s="378"/>
      <c r="Q92" s="378"/>
      <c r="R92" s="1"/>
      <c r="S92" s="1"/>
      <c r="T92" s="1"/>
      <c r="U92" s="1"/>
      <c r="V92" s="1"/>
      <c r="W92" s="1"/>
      <c r="X92" s="1"/>
      <c r="Y92" s="1"/>
      <c r="Z92" s="1"/>
    </row>
    <row r="93" spans="1:26" ht="15.75" customHeight="1">
      <c r="A93" s="378"/>
      <c r="B93" s="378"/>
      <c r="C93" s="378"/>
      <c r="D93" s="378"/>
      <c r="E93" s="378"/>
      <c r="F93" s="378"/>
      <c r="G93" s="378"/>
      <c r="H93" s="378"/>
      <c r="I93" s="378"/>
      <c r="J93" s="378"/>
      <c r="K93" s="378"/>
      <c r="L93" s="378"/>
      <c r="M93" s="378"/>
      <c r="N93" s="378"/>
      <c r="O93" s="378"/>
      <c r="P93" s="378"/>
      <c r="Q93" s="378"/>
      <c r="R93" s="1"/>
      <c r="S93" s="1"/>
      <c r="T93" s="1"/>
      <c r="U93" s="1"/>
      <c r="V93" s="1"/>
      <c r="W93" s="1"/>
      <c r="X93" s="1"/>
      <c r="Y93" s="1"/>
      <c r="Z93" s="1"/>
    </row>
    <row r="94" spans="1:26" ht="15.75" customHeight="1">
      <c r="A94" s="378"/>
      <c r="B94" s="378"/>
      <c r="C94" s="378"/>
      <c r="D94" s="378"/>
      <c r="E94" s="378"/>
      <c r="F94" s="378"/>
      <c r="G94" s="378"/>
      <c r="H94" s="378"/>
      <c r="I94" s="378"/>
      <c r="J94" s="378"/>
      <c r="K94" s="378"/>
      <c r="L94" s="378"/>
      <c r="M94" s="378"/>
      <c r="N94" s="378"/>
      <c r="O94" s="378"/>
      <c r="P94" s="378"/>
      <c r="Q94" s="378"/>
      <c r="R94" s="1"/>
      <c r="S94" s="1"/>
      <c r="T94" s="1"/>
      <c r="U94" s="1"/>
      <c r="V94" s="1"/>
      <c r="W94" s="1"/>
      <c r="X94" s="1"/>
      <c r="Y94" s="1"/>
      <c r="Z94" s="1"/>
    </row>
    <row r="95" spans="1:26" ht="15.75" customHeight="1">
      <c r="A95" s="378"/>
      <c r="B95" s="378"/>
      <c r="C95" s="378"/>
      <c r="D95" s="378"/>
      <c r="E95" s="378"/>
      <c r="F95" s="378"/>
      <c r="G95" s="378"/>
      <c r="H95" s="378"/>
      <c r="I95" s="378"/>
      <c r="J95" s="378"/>
      <c r="K95" s="378"/>
      <c r="L95" s="378"/>
      <c r="M95" s="378"/>
      <c r="N95" s="378"/>
      <c r="O95" s="378"/>
      <c r="P95" s="378"/>
      <c r="Q95" s="378"/>
      <c r="R95" s="1"/>
      <c r="S95" s="1"/>
      <c r="T95" s="1"/>
      <c r="U95" s="1"/>
      <c r="V95" s="1"/>
      <c r="W95" s="1"/>
      <c r="X95" s="1"/>
      <c r="Y95" s="1"/>
      <c r="Z95" s="1"/>
    </row>
    <row r="96" spans="1:26" ht="15.75" customHeight="1">
      <c r="A96" s="378"/>
      <c r="B96" s="378"/>
      <c r="C96" s="378"/>
      <c r="D96" s="378"/>
      <c r="E96" s="378"/>
      <c r="F96" s="378"/>
      <c r="G96" s="378"/>
      <c r="H96" s="378"/>
      <c r="I96" s="378"/>
      <c r="J96" s="378"/>
      <c r="K96" s="378"/>
      <c r="L96" s="378"/>
      <c r="M96" s="378"/>
      <c r="N96" s="378"/>
      <c r="O96" s="378"/>
      <c r="P96" s="378"/>
      <c r="Q96" s="378"/>
      <c r="R96" s="1"/>
      <c r="S96" s="1"/>
      <c r="T96" s="1"/>
      <c r="U96" s="1"/>
      <c r="V96" s="1"/>
      <c r="W96" s="1"/>
      <c r="X96" s="1"/>
      <c r="Y96" s="1"/>
      <c r="Z96" s="1"/>
    </row>
    <row r="97" spans="1:26" ht="15.75" customHeight="1">
      <c r="A97" s="378"/>
      <c r="B97" s="378"/>
      <c r="C97" s="378"/>
      <c r="D97" s="378"/>
      <c r="E97" s="378"/>
      <c r="F97" s="378"/>
      <c r="G97" s="378"/>
      <c r="H97" s="378"/>
      <c r="I97" s="378"/>
      <c r="J97" s="378"/>
      <c r="K97" s="378"/>
      <c r="L97" s="378"/>
      <c r="M97" s="378"/>
      <c r="N97" s="378"/>
      <c r="O97" s="378"/>
      <c r="P97" s="378"/>
      <c r="Q97" s="378"/>
      <c r="R97" s="1"/>
      <c r="S97" s="1"/>
      <c r="T97" s="1"/>
      <c r="U97" s="1"/>
      <c r="V97" s="1"/>
      <c r="W97" s="1"/>
      <c r="X97" s="1"/>
      <c r="Y97" s="1"/>
      <c r="Z97" s="1"/>
    </row>
    <row r="98" spans="1:26" ht="15.75" customHeight="1">
      <c r="A98" s="378"/>
      <c r="B98" s="378"/>
      <c r="C98" s="378"/>
      <c r="D98" s="378"/>
      <c r="E98" s="378"/>
      <c r="F98" s="378"/>
      <c r="G98" s="378"/>
      <c r="H98" s="378"/>
      <c r="I98" s="378"/>
      <c r="J98" s="378"/>
      <c r="K98" s="378"/>
      <c r="L98" s="378"/>
      <c r="M98" s="378"/>
      <c r="N98" s="378"/>
      <c r="O98" s="378"/>
      <c r="P98" s="378"/>
      <c r="Q98" s="378"/>
      <c r="R98" s="1"/>
      <c r="S98" s="1"/>
      <c r="T98" s="1"/>
      <c r="U98" s="1"/>
      <c r="V98" s="1"/>
      <c r="W98" s="1"/>
      <c r="X98" s="1"/>
      <c r="Y98" s="1"/>
      <c r="Z98" s="1"/>
    </row>
    <row r="99" spans="1:26" ht="15.75" customHeight="1">
      <c r="A99" s="378"/>
      <c r="B99" s="378"/>
      <c r="C99" s="378"/>
      <c r="D99" s="378"/>
      <c r="E99" s="378"/>
      <c r="F99" s="378"/>
      <c r="G99" s="378"/>
      <c r="H99" s="378"/>
      <c r="I99" s="378"/>
      <c r="J99" s="378"/>
      <c r="K99" s="378"/>
      <c r="L99" s="378"/>
      <c r="M99" s="378"/>
      <c r="N99" s="378"/>
      <c r="O99" s="378"/>
      <c r="P99" s="378"/>
      <c r="Q99" s="378"/>
      <c r="R99" s="1"/>
      <c r="S99" s="1"/>
      <c r="T99" s="1"/>
      <c r="U99" s="1"/>
      <c r="V99" s="1"/>
      <c r="W99" s="1"/>
      <c r="X99" s="1"/>
      <c r="Y99" s="1"/>
      <c r="Z99" s="1"/>
    </row>
    <row r="100" spans="1:26" ht="15.75" customHeight="1">
      <c r="A100" s="378"/>
      <c r="B100" s="378"/>
      <c r="C100" s="378"/>
      <c r="D100" s="378"/>
      <c r="E100" s="378"/>
      <c r="F100" s="378"/>
      <c r="G100" s="378"/>
      <c r="H100" s="378"/>
      <c r="I100" s="378"/>
      <c r="J100" s="378"/>
      <c r="K100" s="378"/>
      <c r="L100" s="378"/>
      <c r="M100" s="378"/>
      <c r="N100" s="378"/>
      <c r="O100" s="378"/>
      <c r="P100" s="378"/>
      <c r="Q100" s="378"/>
      <c r="R100" s="1"/>
      <c r="S100" s="1"/>
      <c r="T100" s="1"/>
      <c r="U100" s="1"/>
      <c r="V100" s="1"/>
      <c r="W100" s="1"/>
      <c r="X100" s="1"/>
      <c r="Y100" s="1"/>
      <c r="Z100" s="1"/>
    </row>
    <row r="101" spans="1:26" ht="15.75" customHeight="1">
      <c r="A101" s="378"/>
      <c r="B101" s="378"/>
      <c r="C101" s="378"/>
      <c r="D101" s="378"/>
      <c r="E101" s="378"/>
      <c r="F101" s="378"/>
      <c r="G101" s="378"/>
      <c r="H101" s="378"/>
      <c r="I101" s="378"/>
      <c r="J101" s="378"/>
      <c r="K101" s="378"/>
      <c r="L101" s="378"/>
      <c r="M101" s="378"/>
      <c r="N101" s="378"/>
      <c r="O101" s="378"/>
      <c r="P101" s="378"/>
      <c r="Q101" s="378"/>
      <c r="R101" s="1"/>
      <c r="S101" s="1"/>
      <c r="T101" s="1"/>
      <c r="U101" s="1"/>
      <c r="V101" s="1"/>
      <c r="W101" s="1"/>
      <c r="X101" s="1"/>
      <c r="Y101" s="1"/>
      <c r="Z101" s="1"/>
    </row>
    <row r="102" spans="1:26" ht="15.75" customHeight="1">
      <c r="A102" s="378"/>
      <c r="B102" s="378"/>
      <c r="C102" s="378"/>
      <c r="D102" s="378"/>
      <c r="E102" s="378"/>
      <c r="F102" s="378"/>
      <c r="G102" s="378"/>
      <c r="H102" s="378"/>
      <c r="I102" s="378"/>
      <c r="J102" s="378"/>
      <c r="K102" s="378"/>
      <c r="L102" s="378"/>
      <c r="M102" s="378"/>
      <c r="N102" s="378"/>
      <c r="O102" s="378"/>
      <c r="P102" s="378"/>
      <c r="Q102" s="378"/>
      <c r="R102" s="1"/>
      <c r="S102" s="1"/>
      <c r="T102" s="1"/>
      <c r="U102" s="1"/>
      <c r="V102" s="1"/>
      <c r="W102" s="1"/>
      <c r="X102" s="1"/>
      <c r="Y102" s="1"/>
      <c r="Z102" s="1"/>
    </row>
    <row r="103" spans="1:26" ht="15.75" customHeight="1">
      <c r="A103" s="378"/>
      <c r="B103" s="378"/>
      <c r="C103" s="378"/>
      <c r="D103" s="378"/>
      <c r="E103" s="378"/>
      <c r="F103" s="378"/>
      <c r="G103" s="378"/>
      <c r="H103" s="378"/>
      <c r="I103" s="378"/>
      <c r="J103" s="378"/>
      <c r="K103" s="378"/>
      <c r="L103" s="378"/>
      <c r="M103" s="378"/>
      <c r="N103" s="378"/>
      <c r="O103" s="378"/>
      <c r="P103" s="378"/>
      <c r="Q103" s="378"/>
      <c r="R103" s="1"/>
      <c r="S103" s="1"/>
      <c r="T103" s="1"/>
      <c r="U103" s="1"/>
      <c r="V103" s="1"/>
      <c r="W103" s="1"/>
      <c r="X103" s="1"/>
      <c r="Y103" s="1"/>
      <c r="Z103" s="1"/>
    </row>
    <row r="104" spans="1:26" ht="15.75" customHeight="1">
      <c r="A104" s="378"/>
      <c r="B104" s="378"/>
      <c r="C104" s="378"/>
      <c r="D104" s="378"/>
      <c r="E104" s="378"/>
      <c r="F104" s="378"/>
      <c r="G104" s="378"/>
      <c r="H104" s="378"/>
      <c r="I104" s="378"/>
      <c r="J104" s="378"/>
      <c r="K104" s="378"/>
      <c r="L104" s="378"/>
      <c r="M104" s="378"/>
      <c r="N104" s="378"/>
      <c r="O104" s="378"/>
      <c r="P104" s="378"/>
      <c r="Q104" s="378"/>
      <c r="R104" s="1"/>
      <c r="S104" s="1"/>
      <c r="T104" s="1"/>
      <c r="U104" s="1"/>
      <c r="V104" s="1"/>
      <c r="W104" s="1"/>
      <c r="X104" s="1"/>
      <c r="Y104" s="1"/>
      <c r="Z104" s="1"/>
    </row>
    <row r="105" spans="1:26" ht="15.75" customHeight="1">
      <c r="A105" s="378"/>
      <c r="B105" s="378"/>
      <c r="C105" s="378"/>
      <c r="D105" s="378"/>
      <c r="E105" s="378"/>
      <c r="F105" s="378"/>
      <c r="G105" s="378"/>
      <c r="H105" s="378"/>
      <c r="I105" s="378"/>
      <c r="J105" s="378"/>
      <c r="K105" s="378"/>
      <c r="L105" s="378"/>
      <c r="M105" s="378"/>
      <c r="N105" s="378"/>
      <c r="O105" s="378"/>
      <c r="P105" s="378"/>
      <c r="Q105" s="378"/>
      <c r="R105" s="1"/>
      <c r="S105" s="1"/>
      <c r="T105" s="1"/>
      <c r="U105" s="1"/>
      <c r="V105" s="1"/>
      <c r="W105" s="1"/>
      <c r="X105" s="1"/>
      <c r="Y105" s="1"/>
      <c r="Z105" s="1"/>
    </row>
    <row r="106" spans="1:26" ht="15.75" customHeight="1">
      <c r="A106" s="378"/>
      <c r="B106" s="378"/>
      <c r="C106" s="378"/>
      <c r="D106" s="378"/>
      <c r="E106" s="378"/>
      <c r="F106" s="378"/>
      <c r="G106" s="378"/>
      <c r="H106" s="378"/>
      <c r="I106" s="378"/>
      <c r="J106" s="378"/>
      <c r="K106" s="378"/>
      <c r="L106" s="378"/>
      <c r="M106" s="378"/>
      <c r="N106" s="378"/>
      <c r="O106" s="378"/>
      <c r="P106" s="378"/>
      <c r="Q106" s="378"/>
      <c r="R106" s="1"/>
      <c r="S106" s="1"/>
      <c r="T106" s="1"/>
      <c r="U106" s="1"/>
      <c r="V106" s="1"/>
      <c r="W106" s="1"/>
      <c r="X106" s="1"/>
      <c r="Y106" s="1"/>
      <c r="Z106" s="1"/>
    </row>
    <row r="107" spans="1:26" ht="15.75" customHeight="1">
      <c r="A107" s="378"/>
      <c r="B107" s="378"/>
      <c r="C107" s="378"/>
      <c r="D107" s="378"/>
      <c r="E107" s="378"/>
      <c r="F107" s="378"/>
      <c r="G107" s="378"/>
      <c r="H107" s="378"/>
      <c r="I107" s="378"/>
      <c r="J107" s="378"/>
      <c r="K107" s="378"/>
      <c r="L107" s="378"/>
      <c r="M107" s="378"/>
      <c r="N107" s="378"/>
      <c r="O107" s="378"/>
      <c r="P107" s="378"/>
      <c r="Q107" s="378"/>
      <c r="R107" s="1"/>
      <c r="S107" s="1"/>
      <c r="T107" s="1"/>
      <c r="U107" s="1"/>
      <c r="V107" s="1"/>
      <c r="W107" s="1"/>
      <c r="X107" s="1"/>
      <c r="Y107" s="1"/>
      <c r="Z107" s="1"/>
    </row>
    <row r="108" spans="1:26" ht="15.75" customHeight="1">
      <c r="A108" s="378"/>
      <c r="B108" s="378"/>
      <c r="C108" s="378"/>
      <c r="D108" s="378"/>
      <c r="E108" s="378"/>
      <c r="F108" s="378"/>
      <c r="G108" s="378"/>
      <c r="H108" s="378"/>
      <c r="I108" s="378"/>
      <c r="J108" s="378"/>
      <c r="K108" s="378"/>
      <c r="L108" s="378"/>
      <c r="M108" s="378"/>
      <c r="N108" s="378"/>
      <c r="O108" s="378"/>
      <c r="P108" s="378"/>
      <c r="Q108" s="378"/>
      <c r="R108" s="1"/>
      <c r="S108" s="1"/>
      <c r="T108" s="1"/>
      <c r="U108" s="1"/>
      <c r="V108" s="1"/>
      <c r="W108" s="1"/>
      <c r="X108" s="1"/>
      <c r="Y108" s="1"/>
      <c r="Z108" s="1"/>
    </row>
    <row r="109" spans="1:26" ht="15.75" customHeight="1">
      <c r="A109" s="378"/>
      <c r="B109" s="378"/>
      <c r="C109" s="378"/>
      <c r="D109" s="378"/>
      <c r="E109" s="378"/>
      <c r="F109" s="378"/>
      <c r="G109" s="378"/>
      <c r="H109" s="378"/>
      <c r="I109" s="378"/>
      <c r="J109" s="378"/>
      <c r="K109" s="378"/>
      <c r="L109" s="378"/>
      <c r="M109" s="378"/>
      <c r="N109" s="378"/>
      <c r="O109" s="378"/>
      <c r="P109" s="378"/>
      <c r="Q109" s="378"/>
      <c r="R109" s="1"/>
      <c r="S109" s="1"/>
      <c r="T109" s="1"/>
      <c r="U109" s="1"/>
      <c r="V109" s="1"/>
      <c r="W109" s="1"/>
      <c r="X109" s="1"/>
      <c r="Y109" s="1"/>
      <c r="Z109" s="1"/>
    </row>
    <row r="110" spans="1:26" ht="15.75" customHeight="1">
      <c r="A110" s="378"/>
      <c r="B110" s="378"/>
      <c r="C110" s="378"/>
      <c r="D110" s="378"/>
      <c r="E110" s="378"/>
      <c r="F110" s="378"/>
      <c r="G110" s="378"/>
      <c r="H110" s="378"/>
      <c r="I110" s="378"/>
      <c r="J110" s="378"/>
      <c r="K110" s="378"/>
      <c r="L110" s="378"/>
      <c r="M110" s="378"/>
      <c r="N110" s="378"/>
      <c r="O110" s="378"/>
      <c r="P110" s="378"/>
      <c r="Q110" s="378"/>
      <c r="R110" s="1"/>
      <c r="S110" s="1"/>
      <c r="T110" s="1"/>
      <c r="U110" s="1"/>
      <c r="V110" s="1"/>
      <c r="W110" s="1"/>
      <c r="X110" s="1"/>
      <c r="Y110" s="1"/>
      <c r="Z110" s="1"/>
    </row>
    <row r="111" spans="1:26" ht="15.75" customHeight="1">
      <c r="A111" s="378"/>
      <c r="B111" s="378"/>
      <c r="C111" s="378"/>
      <c r="D111" s="378"/>
      <c r="E111" s="378"/>
      <c r="F111" s="378"/>
      <c r="G111" s="378"/>
      <c r="H111" s="378"/>
      <c r="I111" s="378"/>
      <c r="J111" s="378"/>
      <c r="K111" s="378"/>
      <c r="L111" s="378"/>
      <c r="M111" s="378"/>
      <c r="N111" s="378"/>
      <c r="O111" s="378"/>
      <c r="P111" s="378"/>
      <c r="Q111" s="378"/>
      <c r="R111" s="1"/>
      <c r="S111" s="1"/>
      <c r="T111" s="1"/>
      <c r="U111" s="1"/>
      <c r="V111" s="1"/>
      <c r="W111" s="1"/>
      <c r="X111" s="1"/>
      <c r="Y111" s="1"/>
      <c r="Z111" s="1"/>
    </row>
    <row r="112" spans="1:26" ht="15.75" customHeight="1">
      <c r="A112" s="378"/>
      <c r="B112" s="378"/>
      <c r="C112" s="378"/>
      <c r="D112" s="378"/>
      <c r="E112" s="378"/>
      <c r="F112" s="378"/>
      <c r="G112" s="378"/>
      <c r="H112" s="378"/>
      <c r="I112" s="378"/>
      <c r="J112" s="378"/>
      <c r="K112" s="378"/>
      <c r="L112" s="378"/>
      <c r="M112" s="378"/>
      <c r="N112" s="378"/>
      <c r="O112" s="378"/>
      <c r="P112" s="378"/>
      <c r="Q112" s="378"/>
      <c r="R112" s="1"/>
      <c r="S112" s="1"/>
      <c r="T112" s="1"/>
      <c r="U112" s="1"/>
      <c r="V112" s="1"/>
      <c r="W112" s="1"/>
      <c r="X112" s="1"/>
      <c r="Y112" s="1"/>
      <c r="Z112" s="1"/>
    </row>
    <row r="113" spans="1:26" ht="15.75" customHeight="1">
      <c r="A113" s="378"/>
      <c r="B113" s="378"/>
      <c r="C113" s="378"/>
      <c r="D113" s="378"/>
      <c r="E113" s="378"/>
      <c r="F113" s="378"/>
      <c r="G113" s="378"/>
      <c r="H113" s="378"/>
      <c r="I113" s="378"/>
      <c r="J113" s="378"/>
      <c r="K113" s="378"/>
      <c r="L113" s="378"/>
      <c r="M113" s="378"/>
      <c r="N113" s="378"/>
      <c r="O113" s="378"/>
      <c r="P113" s="378"/>
      <c r="Q113" s="378"/>
      <c r="R113" s="1"/>
      <c r="S113" s="1"/>
      <c r="T113" s="1"/>
      <c r="U113" s="1"/>
      <c r="V113" s="1"/>
      <c r="W113" s="1"/>
      <c r="X113" s="1"/>
      <c r="Y113" s="1"/>
      <c r="Z113" s="1"/>
    </row>
    <row r="114" spans="1:26" ht="15.75" customHeight="1">
      <c r="A114" s="378"/>
      <c r="B114" s="378"/>
      <c r="C114" s="378"/>
      <c r="D114" s="378"/>
      <c r="E114" s="378"/>
      <c r="F114" s="378"/>
      <c r="G114" s="378"/>
      <c r="H114" s="378"/>
      <c r="I114" s="378"/>
      <c r="J114" s="378"/>
      <c r="K114" s="378"/>
      <c r="L114" s="378"/>
      <c r="M114" s="378"/>
      <c r="N114" s="378"/>
      <c r="O114" s="378"/>
      <c r="P114" s="378"/>
      <c r="Q114" s="378"/>
      <c r="R114" s="1"/>
      <c r="S114" s="1"/>
      <c r="T114" s="1"/>
      <c r="U114" s="1"/>
      <c r="V114" s="1"/>
      <c r="W114" s="1"/>
      <c r="X114" s="1"/>
      <c r="Y114" s="1"/>
      <c r="Z114" s="1"/>
    </row>
    <row r="115" spans="1:26" ht="15.75" customHeight="1">
      <c r="A115" s="378"/>
      <c r="B115" s="378"/>
      <c r="C115" s="378"/>
      <c r="D115" s="378"/>
      <c r="E115" s="378"/>
      <c r="F115" s="378"/>
      <c r="G115" s="378"/>
      <c r="H115" s="378"/>
      <c r="I115" s="378"/>
      <c r="J115" s="378"/>
      <c r="K115" s="378"/>
      <c r="L115" s="378"/>
      <c r="M115" s="378"/>
      <c r="N115" s="378"/>
      <c r="O115" s="378"/>
      <c r="P115" s="378"/>
      <c r="Q115" s="378"/>
      <c r="R115" s="1"/>
      <c r="S115" s="1"/>
      <c r="T115" s="1"/>
      <c r="U115" s="1"/>
      <c r="V115" s="1"/>
      <c r="W115" s="1"/>
      <c r="X115" s="1"/>
      <c r="Y115" s="1"/>
      <c r="Z115" s="1"/>
    </row>
    <row r="116" spans="1:26" ht="15.75" customHeight="1">
      <c r="A116" s="378"/>
      <c r="B116" s="378"/>
      <c r="C116" s="378"/>
      <c r="D116" s="378"/>
      <c r="E116" s="378"/>
      <c r="F116" s="378"/>
      <c r="G116" s="378"/>
      <c r="H116" s="378"/>
      <c r="I116" s="378"/>
      <c r="J116" s="378"/>
      <c r="K116" s="378"/>
      <c r="L116" s="378"/>
      <c r="M116" s="378"/>
      <c r="N116" s="378"/>
      <c r="O116" s="378"/>
      <c r="P116" s="378"/>
      <c r="Q116" s="378"/>
      <c r="R116" s="1"/>
      <c r="S116" s="1"/>
      <c r="T116" s="1"/>
      <c r="U116" s="1"/>
      <c r="V116" s="1"/>
      <c r="W116" s="1"/>
      <c r="X116" s="1"/>
      <c r="Y116" s="1"/>
      <c r="Z116" s="1"/>
    </row>
    <row r="117" spans="1:26" ht="15.75" customHeight="1">
      <c r="A117" s="378"/>
      <c r="B117" s="378"/>
      <c r="C117" s="378"/>
      <c r="D117" s="378"/>
      <c r="E117" s="378"/>
      <c r="F117" s="378"/>
      <c r="G117" s="378"/>
      <c r="H117" s="378"/>
      <c r="I117" s="378"/>
      <c r="J117" s="378"/>
      <c r="K117" s="378"/>
      <c r="L117" s="378"/>
      <c r="M117" s="378"/>
      <c r="N117" s="378"/>
      <c r="O117" s="378"/>
      <c r="P117" s="378"/>
      <c r="Q117" s="378"/>
      <c r="R117" s="1"/>
      <c r="S117" s="1"/>
      <c r="T117" s="1"/>
      <c r="U117" s="1"/>
      <c r="V117" s="1"/>
      <c r="W117" s="1"/>
      <c r="X117" s="1"/>
      <c r="Y117" s="1"/>
      <c r="Z117" s="1"/>
    </row>
    <row r="118" spans="1:26" ht="15.75" customHeight="1">
      <c r="A118" s="378"/>
      <c r="B118" s="378"/>
      <c r="C118" s="378"/>
      <c r="D118" s="378"/>
      <c r="E118" s="378"/>
      <c r="F118" s="378"/>
      <c r="G118" s="378"/>
      <c r="H118" s="378"/>
      <c r="I118" s="378"/>
      <c r="J118" s="378"/>
      <c r="K118" s="378"/>
      <c r="L118" s="378"/>
      <c r="M118" s="378"/>
      <c r="N118" s="378"/>
      <c r="O118" s="378"/>
      <c r="P118" s="378"/>
      <c r="Q118" s="378"/>
      <c r="R118" s="1"/>
      <c r="S118" s="1"/>
      <c r="T118" s="1"/>
      <c r="U118" s="1"/>
      <c r="V118" s="1"/>
      <c r="W118" s="1"/>
      <c r="X118" s="1"/>
      <c r="Y118" s="1"/>
      <c r="Z118" s="1"/>
    </row>
    <row r="119" spans="1:26" ht="15.75" customHeight="1">
      <c r="A119" s="378"/>
      <c r="B119" s="378"/>
      <c r="C119" s="378"/>
      <c r="D119" s="378"/>
      <c r="E119" s="378"/>
      <c r="F119" s="378"/>
      <c r="G119" s="378"/>
      <c r="H119" s="378"/>
      <c r="I119" s="378"/>
      <c r="J119" s="378"/>
      <c r="K119" s="378"/>
      <c r="L119" s="378"/>
      <c r="M119" s="378"/>
      <c r="N119" s="378"/>
      <c r="O119" s="378"/>
      <c r="P119" s="378"/>
      <c r="Q119" s="378"/>
      <c r="R119" s="1"/>
      <c r="S119" s="1"/>
      <c r="T119" s="1"/>
      <c r="U119" s="1"/>
      <c r="V119" s="1"/>
      <c r="W119" s="1"/>
      <c r="X119" s="1"/>
      <c r="Y119" s="1"/>
      <c r="Z119" s="1"/>
    </row>
    <row r="120" spans="1:26" ht="15.75" customHeight="1">
      <c r="A120" s="378"/>
      <c r="B120" s="378"/>
      <c r="C120" s="378"/>
      <c r="D120" s="378"/>
      <c r="E120" s="378"/>
      <c r="F120" s="378"/>
      <c r="G120" s="378"/>
      <c r="H120" s="378"/>
      <c r="I120" s="378"/>
      <c r="J120" s="378"/>
      <c r="K120" s="378"/>
      <c r="L120" s="378"/>
      <c r="M120" s="378"/>
      <c r="N120" s="378"/>
      <c r="O120" s="378"/>
      <c r="P120" s="378"/>
      <c r="Q120" s="378"/>
      <c r="R120" s="1"/>
      <c r="S120" s="1"/>
      <c r="T120" s="1"/>
      <c r="U120" s="1"/>
      <c r="V120" s="1"/>
      <c r="W120" s="1"/>
      <c r="X120" s="1"/>
      <c r="Y120" s="1"/>
      <c r="Z120" s="1"/>
    </row>
    <row r="121" spans="1:26" ht="15.75" customHeight="1">
      <c r="A121" s="378"/>
      <c r="B121" s="378"/>
      <c r="C121" s="378"/>
      <c r="D121" s="378"/>
      <c r="E121" s="378"/>
      <c r="F121" s="378"/>
      <c r="G121" s="378"/>
      <c r="H121" s="378"/>
      <c r="I121" s="378"/>
      <c r="J121" s="378"/>
      <c r="K121" s="378"/>
      <c r="L121" s="378"/>
      <c r="M121" s="378"/>
      <c r="N121" s="378"/>
      <c r="O121" s="378"/>
      <c r="P121" s="378"/>
      <c r="Q121" s="378"/>
      <c r="R121" s="1"/>
      <c r="S121" s="1"/>
      <c r="T121" s="1"/>
      <c r="U121" s="1"/>
      <c r="V121" s="1"/>
      <c r="W121" s="1"/>
      <c r="X121" s="1"/>
      <c r="Y121" s="1"/>
      <c r="Z121" s="1"/>
    </row>
    <row r="122" spans="1:26" ht="15.75" customHeight="1">
      <c r="A122" s="378"/>
      <c r="B122" s="378"/>
      <c r="C122" s="378"/>
      <c r="D122" s="378"/>
      <c r="E122" s="378"/>
      <c r="F122" s="378"/>
      <c r="G122" s="378"/>
      <c r="H122" s="378"/>
      <c r="I122" s="378"/>
      <c r="J122" s="378"/>
      <c r="K122" s="378"/>
      <c r="L122" s="378"/>
      <c r="M122" s="378"/>
      <c r="N122" s="378"/>
      <c r="O122" s="378"/>
      <c r="P122" s="378"/>
      <c r="Q122" s="378"/>
      <c r="R122" s="1"/>
      <c r="S122" s="1"/>
      <c r="T122" s="1"/>
      <c r="U122" s="1"/>
      <c r="V122" s="1"/>
      <c r="W122" s="1"/>
      <c r="X122" s="1"/>
      <c r="Y122" s="1"/>
      <c r="Z122" s="1"/>
    </row>
    <row r="123" spans="1:26" ht="15.75" customHeight="1">
      <c r="A123" s="378"/>
      <c r="B123" s="378"/>
      <c r="C123" s="378"/>
      <c r="D123" s="378"/>
      <c r="E123" s="378"/>
      <c r="F123" s="378"/>
      <c r="G123" s="378"/>
      <c r="H123" s="378"/>
      <c r="I123" s="378"/>
      <c r="J123" s="378"/>
      <c r="K123" s="378"/>
      <c r="L123" s="378"/>
      <c r="M123" s="378"/>
      <c r="N123" s="378"/>
      <c r="O123" s="378"/>
      <c r="P123" s="378"/>
      <c r="Q123" s="378"/>
      <c r="R123" s="1"/>
      <c r="S123" s="1"/>
      <c r="T123" s="1"/>
      <c r="U123" s="1"/>
      <c r="V123" s="1"/>
      <c r="W123" s="1"/>
      <c r="X123" s="1"/>
      <c r="Y123" s="1"/>
      <c r="Z123" s="1"/>
    </row>
    <row r="124" spans="1:26" ht="15.75" customHeight="1">
      <c r="A124" s="378"/>
      <c r="B124" s="378"/>
      <c r="C124" s="378"/>
      <c r="D124" s="378"/>
      <c r="E124" s="378"/>
      <c r="F124" s="378"/>
      <c r="G124" s="378"/>
      <c r="H124" s="378"/>
      <c r="I124" s="378"/>
      <c r="J124" s="378"/>
      <c r="K124" s="378"/>
      <c r="L124" s="378"/>
      <c r="M124" s="378"/>
      <c r="N124" s="378"/>
      <c r="O124" s="378"/>
      <c r="P124" s="378"/>
      <c r="Q124" s="378"/>
      <c r="R124" s="1"/>
      <c r="S124" s="1"/>
      <c r="T124" s="1"/>
      <c r="U124" s="1"/>
      <c r="V124" s="1"/>
      <c r="W124" s="1"/>
      <c r="X124" s="1"/>
      <c r="Y124" s="1"/>
      <c r="Z124" s="1"/>
    </row>
    <row r="125" spans="1:26" ht="15.75" customHeight="1">
      <c r="A125" s="378"/>
      <c r="B125" s="378"/>
      <c r="C125" s="378"/>
      <c r="D125" s="378"/>
      <c r="E125" s="378"/>
      <c r="F125" s="378"/>
      <c r="G125" s="378"/>
      <c r="H125" s="378"/>
      <c r="I125" s="378"/>
      <c r="J125" s="378"/>
      <c r="K125" s="378"/>
      <c r="L125" s="378"/>
      <c r="M125" s="378"/>
      <c r="N125" s="378"/>
      <c r="O125" s="378"/>
      <c r="P125" s="378"/>
      <c r="Q125" s="378"/>
      <c r="R125" s="1"/>
      <c r="S125" s="1"/>
      <c r="T125" s="1"/>
      <c r="U125" s="1"/>
      <c r="V125" s="1"/>
      <c r="W125" s="1"/>
      <c r="X125" s="1"/>
      <c r="Y125" s="1"/>
      <c r="Z125" s="1"/>
    </row>
    <row r="126" spans="1:26" ht="15.75" customHeight="1">
      <c r="A126" s="378"/>
      <c r="B126" s="378"/>
      <c r="C126" s="378"/>
      <c r="D126" s="378"/>
      <c r="E126" s="378"/>
      <c r="F126" s="378"/>
      <c r="G126" s="378"/>
      <c r="H126" s="378"/>
      <c r="I126" s="378"/>
      <c r="J126" s="378"/>
      <c r="K126" s="378"/>
      <c r="L126" s="378"/>
      <c r="M126" s="378"/>
      <c r="N126" s="378"/>
      <c r="O126" s="378"/>
      <c r="P126" s="378"/>
      <c r="Q126" s="378"/>
      <c r="R126" s="1"/>
      <c r="S126" s="1"/>
      <c r="T126" s="1"/>
      <c r="U126" s="1"/>
      <c r="V126" s="1"/>
      <c r="W126" s="1"/>
      <c r="X126" s="1"/>
      <c r="Y126" s="1"/>
      <c r="Z126" s="1"/>
    </row>
    <row r="127" spans="1:26" ht="15.75" customHeight="1">
      <c r="A127" s="378"/>
      <c r="B127" s="378"/>
      <c r="C127" s="378"/>
      <c r="D127" s="378"/>
      <c r="E127" s="378"/>
      <c r="F127" s="378"/>
      <c r="G127" s="378"/>
      <c r="H127" s="378"/>
      <c r="I127" s="378"/>
      <c r="J127" s="378"/>
      <c r="K127" s="378"/>
      <c r="L127" s="378"/>
      <c r="M127" s="378"/>
      <c r="N127" s="378"/>
      <c r="O127" s="378"/>
      <c r="P127" s="378"/>
      <c r="Q127" s="378"/>
      <c r="R127" s="1"/>
      <c r="S127" s="1"/>
      <c r="T127" s="1"/>
      <c r="U127" s="1"/>
      <c r="V127" s="1"/>
      <c r="W127" s="1"/>
      <c r="X127" s="1"/>
      <c r="Y127" s="1"/>
      <c r="Z127" s="1"/>
    </row>
    <row r="128" spans="1:26" ht="15.75" customHeight="1">
      <c r="A128" s="378"/>
      <c r="B128" s="378"/>
      <c r="C128" s="378"/>
      <c r="D128" s="378"/>
      <c r="E128" s="378"/>
      <c r="F128" s="378"/>
      <c r="G128" s="378"/>
      <c r="H128" s="378"/>
      <c r="I128" s="378"/>
      <c r="J128" s="378"/>
      <c r="K128" s="378"/>
      <c r="L128" s="378"/>
      <c r="M128" s="378"/>
      <c r="N128" s="378"/>
      <c r="O128" s="378"/>
      <c r="P128" s="378"/>
      <c r="Q128" s="378"/>
      <c r="R128" s="1"/>
      <c r="S128" s="1"/>
      <c r="T128" s="1"/>
      <c r="U128" s="1"/>
      <c r="V128" s="1"/>
      <c r="W128" s="1"/>
      <c r="X128" s="1"/>
      <c r="Y128" s="1"/>
      <c r="Z128" s="1"/>
    </row>
    <row r="129" spans="1:26" ht="15.75" customHeight="1">
      <c r="A129" s="378"/>
      <c r="B129" s="378"/>
      <c r="C129" s="378"/>
      <c r="D129" s="378"/>
      <c r="E129" s="378"/>
      <c r="F129" s="378"/>
      <c r="G129" s="378"/>
      <c r="H129" s="378"/>
      <c r="I129" s="378"/>
      <c r="J129" s="378"/>
      <c r="K129" s="378"/>
      <c r="L129" s="378"/>
      <c r="M129" s="378"/>
      <c r="N129" s="378"/>
      <c r="O129" s="378"/>
      <c r="P129" s="378"/>
      <c r="Q129" s="378"/>
      <c r="R129" s="1"/>
      <c r="S129" s="1"/>
      <c r="T129" s="1"/>
      <c r="U129" s="1"/>
      <c r="V129" s="1"/>
      <c r="W129" s="1"/>
      <c r="X129" s="1"/>
      <c r="Y129" s="1"/>
      <c r="Z129" s="1"/>
    </row>
    <row r="130" spans="1:26" ht="15.75" customHeight="1">
      <c r="A130" s="378"/>
      <c r="B130" s="378"/>
      <c r="C130" s="378"/>
      <c r="D130" s="378"/>
      <c r="E130" s="378"/>
      <c r="F130" s="378"/>
      <c r="G130" s="378"/>
      <c r="H130" s="378"/>
      <c r="I130" s="378"/>
      <c r="J130" s="378"/>
      <c r="K130" s="378"/>
      <c r="L130" s="378"/>
      <c r="M130" s="378"/>
      <c r="N130" s="378"/>
      <c r="O130" s="378"/>
      <c r="P130" s="378"/>
      <c r="Q130" s="378"/>
      <c r="R130" s="1"/>
      <c r="S130" s="1"/>
      <c r="T130" s="1"/>
      <c r="U130" s="1"/>
      <c r="V130" s="1"/>
      <c r="W130" s="1"/>
      <c r="X130" s="1"/>
      <c r="Y130" s="1"/>
      <c r="Z130" s="1"/>
    </row>
    <row r="131" spans="1:26" ht="15.75" customHeight="1">
      <c r="A131" s="378"/>
      <c r="B131" s="378"/>
      <c r="C131" s="378"/>
      <c r="D131" s="378"/>
      <c r="E131" s="378"/>
      <c r="F131" s="378"/>
      <c r="G131" s="378"/>
      <c r="H131" s="378"/>
      <c r="I131" s="378"/>
      <c r="J131" s="378"/>
      <c r="K131" s="378"/>
      <c r="L131" s="378"/>
      <c r="M131" s="378"/>
      <c r="N131" s="378"/>
      <c r="O131" s="378"/>
      <c r="P131" s="378"/>
      <c r="Q131" s="378"/>
      <c r="R131" s="1"/>
      <c r="S131" s="1"/>
      <c r="T131" s="1"/>
      <c r="U131" s="1"/>
      <c r="V131" s="1"/>
      <c r="W131" s="1"/>
      <c r="X131" s="1"/>
      <c r="Y131" s="1"/>
      <c r="Z131" s="1"/>
    </row>
    <row r="132" spans="1:26" ht="15.75" customHeight="1">
      <c r="A132" s="378"/>
      <c r="B132" s="378"/>
      <c r="C132" s="378"/>
      <c r="D132" s="378"/>
      <c r="E132" s="378"/>
      <c r="F132" s="378"/>
      <c r="G132" s="378"/>
      <c r="H132" s="378"/>
      <c r="I132" s="378"/>
      <c r="J132" s="378"/>
      <c r="K132" s="378"/>
      <c r="L132" s="378"/>
      <c r="M132" s="378"/>
      <c r="N132" s="378"/>
      <c r="O132" s="378"/>
      <c r="P132" s="378"/>
      <c r="Q132" s="378"/>
      <c r="R132" s="1"/>
      <c r="S132" s="1"/>
      <c r="T132" s="1"/>
      <c r="U132" s="1"/>
      <c r="V132" s="1"/>
      <c r="W132" s="1"/>
      <c r="X132" s="1"/>
      <c r="Y132" s="1"/>
      <c r="Z132" s="1"/>
    </row>
    <row r="133" spans="1:26" ht="15.75" customHeight="1">
      <c r="A133" s="378"/>
      <c r="B133" s="378"/>
      <c r="C133" s="378"/>
      <c r="D133" s="378"/>
      <c r="E133" s="378"/>
      <c r="F133" s="378"/>
      <c r="G133" s="378"/>
      <c r="H133" s="378"/>
      <c r="I133" s="378"/>
      <c r="J133" s="378"/>
      <c r="K133" s="378"/>
      <c r="L133" s="378"/>
      <c r="M133" s="378"/>
      <c r="N133" s="378"/>
      <c r="O133" s="378"/>
      <c r="P133" s="378"/>
      <c r="Q133" s="378"/>
      <c r="R133" s="1"/>
      <c r="S133" s="1"/>
      <c r="T133" s="1"/>
      <c r="U133" s="1"/>
      <c r="V133" s="1"/>
      <c r="W133" s="1"/>
      <c r="X133" s="1"/>
      <c r="Y133" s="1"/>
      <c r="Z133" s="1"/>
    </row>
    <row r="134" spans="1:26" ht="15.75" customHeight="1">
      <c r="A134" s="378"/>
      <c r="B134" s="378"/>
      <c r="C134" s="378"/>
      <c r="D134" s="378"/>
      <c r="E134" s="378"/>
      <c r="F134" s="378"/>
      <c r="G134" s="378"/>
      <c r="H134" s="378"/>
      <c r="I134" s="378"/>
      <c r="J134" s="378"/>
      <c r="K134" s="378"/>
      <c r="L134" s="378"/>
      <c r="M134" s="378"/>
      <c r="N134" s="378"/>
      <c r="O134" s="378"/>
      <c r="P134" s="378"/>
      <c r="Q134" s="378"/>
      <c r="R134" s="1"/>
      <c r="S134" s="1"/>
      <c r="T134" s="1"/>
      <c r="U134" s="1"/>
      <c r="V134" s="1"/>
      <c r="W134" s="1"/>
      <c r="X134" s="1"/>
      <c r="Y134" s="1"/>
      <c r="Z134" s="1"/>
    </row>
    <row r="135" spans="1:26" ht="15.75" customHeight="1">
      <c r="A135" s="378"/>
      <c r="B135" s="378"/>
      <c r="C135" s="378"/>
      <c r="D135" s="378"/>
      <c r="E135" s="378"/>
      <c r="F135" s="378"/>
      <c r="G135" s="378"/>
      <c r="H135" s="378"/>
      <c r="I135" s="378"/>
      <c r="J135" s="378"/>
      <c r="K135" s="378"/>
      <c r="L135" s="378"/>
      <c r="M135" s="378"/>
      <c r="N135" s="378"/>
      <c r="O135" s="378"/>
      <c r="P135" s="378"/>
      <c r="Q135" s="378"/>
      <c r="R135" s="1"/>
      <c r="S135" s="1"/>
      <c r="T135" s="1"/>
      <c r="U135" s="1"/>
      <c r="V135" s="1"/>
      <c r="W135" s="1"/>
      <c r="X135" s="1"/>
      <c r="Y135" s="1"/>
      <c r="Z135" s="1"/>
    </row>
    <row r="136" spans="1:26" ht="15.75" customHeight="1">
      <c r="A136" s="378"/>
      <c r="B136" s="378"/>
      <c r="C136" s="378"/>
      <c r="D136" s="378"/>
      <c r="E136" s="378"/>
      <c r="F136" s="378"/>
      <c r="G136" s="378"/>
      <c r="H136" s="378"/>
      <c r="I136" s="378"/>
      <c r="J136" s="378"/>
      <c r="K136" s="378"/>
      <c r="L136" s="378"/>
      <c r="M136" s="378"/>
      <c r="N136" s="378"/>
      <c r="O136" s="378"/>
      <c r="P136" s="378"/>
      <c r="Q136" s="378"/>
      <c r="R136" s="1"/>
      <c r="S136" s="1"/>
      <c r="T136" s="1"/>
      <c r="U136" s="1"/>
      <c r="V136" s="1"/>
      <c r="W136" s="1"/>
      <c r="X136" s="1"/>
      <c r="Y136" s="1"/>
      <c r="Z136" s="1"/>
    </row>
    <row r="137" spans="1:26" ht="15.75" customHeight="1">
      <c r="A137" s="378"/>
      <c r="B137" s="378"/>
      <c r="C137" s="378"/>
      <c r="D137" s="378"/>
      <c r="E137" s="378"/>
      <c r="F137" s="378"/>
      <c r="G137" s="378"/>
      <c r="H137" s="378"/>
      <c r="I137" s="378"/>
      <c r="J137" s="378"/>
      <c r="K137" s="378"/>
      <c r="L137" s="378"/>
      <c r="M137" s="378"/>
      <c r="N137" s="378"/>
      <c r="O137" s="378"/>
      <c r="P137" s="378"/>
      <c r="Q137" s="378"/>
      <c r="R137" s="1"/>
      <c r="S137" s="1"/>
      <c r="T137" s="1"/>
      <c r="U137" s="1"/>
      <c r="V137" s="1"/>
      <c r="W137" s="1"/>
      <c r="X137" s="1"/>
      <c r="Y137" s="1"/>
      <c r="Z137" s="1"/>
    </row>
    <row r="138" spans="1:26" ht="15.75" customHeight="1">
      <c r="A138" s="378"/>
      <c r="B138" s="378"/>
      <c r="C138" s="378"/>
      <c r="D138" s="378"/>
      <c r="E138" s="378"/>
      <c r="F138" s="378"/>
      <c r="G138" s="378"/>
      <c r="H138" s="378"/>
      <c r="I138" s="378"/>
      <c r="J138" s="378"/>
      <c r="K138" s="378"/>
      <c r="L138" s="378"/>
      <c r="M138" s="378"/>
      <c r="N138" s="378"/>
      <c r="O138" s="378"/>
      <c r="P138" s="378"/>
      <c r="Q138" s="378"/>
      <c r="R138" s="1"/>
      <c r="S138" s="1"/>
      <c r="T138" s="1"/>
      <c r="U138" s="1"/>
      <c r="V138" s="1"/>
      <c r="W138" s="1"/>
      <c r="X138" s="1"/>
      <c r="Y138" s="1"/>
      <c r="Z138" s="1"/>
    </row>
    <row r="139" spans="1:26" ht="15.75" customHeight="1">
      <c r="A139" s="378"/>
      <c r="B139" s="378"/>
      <c r="C139" s="378"/>
      <c r="D139" s="378"/>
      <c r="E139" s="378"/>
      <c r="F139" s="378"/>
      <c r="G139" s="378"/>
      <c r="H139" s="378"/>
      <c r="I139" s="378"/>
      <c r="J139" s="378"/>
      <c r="K139" s="378"/>
      <c r="L139" s="378"/>
      <c r="M139" s="378"/>
      <c r="N139" s="378"/>
      <c r="O139" s="378"/>
      <c r="P139" s="378"/>
      <c r="Q139" s="378"/>
      <c r="R139" s="1"/>
      <c r="S139" s="1"/>
      <c r="T139" s="1"/>
      <c r="U139" s="1"/>
      <c r="V139" s="1"/>
      <c r="W139" s="1"/>
      <c r="X139" s="1"/>
      <c r="Y139" s="1"/>
      <c r="Z139" s="1"/>
    </row>
    <row r="140" spans="1:26" ht="15.75" customHeight="1">
      <c r="A140" s="378"/>
      <c r="B140" s="378"/>
      <c r="C140" s="378"/>
      <c r="D140" s="378"/>
      <c r="E140" s="378"/>
      <c r="F140" s="378"/>
      <c r="G140" s="378"/>
      <c r="H140" s="378"/>
      <c r="I140" s="378"/>
      <c r="J140" s="378"/>
      <c r="K140" s="378"/>
      <c r="L140" s="378"/>
      <c r="M140" s="378"/>
      <c r="N140" s="378"/>
      <c r="O140" s="378"/>
      <c r="P140" s="378"/>
      <c r="Q140" s="378"/>
      <c r="R140" s="1"/>
      <c r="S140" s="1"/>
      <c r="T140" s="1"/>
      <c r="U140" s="1"/>
      <c r="V140" s="1"/>
      <c r="W140" s="1"/>
      <c r="X140" s="1"/>
      <c r="Y140" s="1"/>
      <c r="Z140" s="1"/>
    </row>
    <row r="141" spans="1:26" ht="15.75" customHeight="1">
      <c r="A141" s="378"/>
      <c r="B141" s="378"/>
      <c r="C141" s="378"/>
      <c r="D141" s="378"/>
      <c r="E141" s="378"/>
      <c r="F141" s="378"/>
      <c r="G141" s="378"/>
      <c r="H141" s="378"/>
      <c r="I141" s="378"/>
      <c r="J141" s="378"/>
      <c r="K141" s="378"/>
      <c r="L141" s="378"/>
      <c r="M141" s="378"/>
      <c r="N141" s="378"/>
      <c r="O141" s="378"/>
      <c r="P141" s="378"/>
      <c r="Q141" s="378"/>
      <c r="R141" s="1"/>
      <c r="S141" s="1"/>
      <c r="T141" s="1"/>
      <c r="U141" s="1"/>
      <c r="V141" s="1"/>
      <c r="W141" s="1"/>
      <c r="X141" s="1"/>
      <c r="Y141" s="1"/>
      <c r="Z141" s="1"/>
    </row>
    <row r="142" spans="1:26" ht="15.75" customHeight="1">
      <c r="A142" s="378"/>
      <c r="B142" s="378"/>
      <c r="C142" s="378"/>
      <c r="D142" s="378"/>
      <c r="E142" s="378"/>
      <c r="F142" s="378"/>
      <c r="G142" s="378"/>
      <c r="H142" s="378"/>
      <c r="I142" s="378"/>
      <c r="J142" s="378"/>
      <c r="K142" s="378"/>
      <c r="L142" s="378"/>
      <c r="M142" s="378"/>
      <c r="N142" s="378"/>
      <c r="O142" s="378"/>
      <c r="P142" s="378"/>
      <c r="Q142" s="378"/>
      <c r="R142" s="1"/>
      <c r="S142" s="1"/>
      <c r="T142" s="1"/>
      <c r="U142" s="1"/>
      <c r="V142" s="1"/>
      <c r="W142" s="1"/>
      <c r="X142" s="1"/>
      <c r="Y142" s="1"/>
      <c r="Z142" s="1"/>
    </row>
    <row r="143" spans="1:26" ht="15.75" customHeight="1">
      <c r="A143" s="378"/>
      <c r="B143" s="378"/>
      <c r="C143" s="378"/>
      <c r="D143" s="378"/>
      <c r="E143" s="378"/>
      <c r="F143" s="378"/>
      <c r="G143" s="378"/>
      <c r="H143" s="378"/>
      <c r="I143" s="378"/>
      <c r="J143" s="378"/>
      <c r="K143" s="378"/>
      <c r="L143" s="378"/>
      <c r="M143" s="378"/>
      <c r="N143" s="378"/>
      <c r="O143" s="378"/>
      <c r="P143" s="378"/>
      <c r="Q143" s="378"/>
      <c r="R143" s="1"/>
      <c r="S143" s="1"/>
      <c r="T143" s="1"/>
      <c r="U143" s="1"/>
      <c r="V143" s="1"/>
      <c r="W143" s="1"/>
      <c r="X143" s="1"/>
      <c r="Y143" s="1"/>
      <c r="Z143" s="1"/>
    </row>
    <row r="144" spans="1:26" ht="15.75" customHeight="1">
      <c r="A144" s="378"/>
      <c r="B144" s="378"/>
      <c r="C144" s="378"/>
      <c r="D144" s="378"/>
      <c r="E144" s="378"/>
      <c r="F144" s="378"/>
      <c r="G144" s="378"/>
      <c r="H144" s="378"/>
      <c r="I144" s="378"/>
      <c r="J144" s="378"/>
      <c r="K144" s="378"/>
      <c r="L144" s="378"/>
      <c r="M144" s="378"/>
      <c r="N144" s="378"/>
      <c r="O144" s="378"/>
      <c r="P144" s="378"/>
      <c r="Q144" s="378"/>
      <c r="R144" s="1"/>
      <c r="S144" s="1"/>
      <c r="T144" s="1"/>
      <c r="U144" s="1"/>
      <c r="V144" s="1"/>
      <c r="W144" s="1"/>
      <c r="X144" s="1"/>
      <c r="Y144" s="1"/>
      <c r="Z144" s="1"/>
    </row>
    <row r="145" spans="1:26" ht="15.75" customHeight="1">
      <c r="A145" s="378"/>
      <c r="B145" s="378"/>
      <c r="C145" s="378"/>
      <c r="D145" s="378"/>
      <c r="E145" s="378"/>
      <c r="F145" s="378"/>
      <c r="G145" s="378"/>
      <c r="H145" s="378"/>
      <c r="I145" s="378"/>
      <c r="J145" s="378"/>
      <c r="K145" s="378"/>
      <c r="L145" s="378"/>
      <c r="M145" s="378"/>
      <c r="N145" s="378"/>
      <c r="O145" s="378"/>
      <c r="P145" s="378"/>
      <c r="Q145" s="378"/>
      <c r="R145" s="1"/>
      <c r="S145" s="1"/>
      <c r="T145" s="1"/>
      <c r="U145" s="1"/>
      <c r="V145" s="1"/>
      <c r="W145" s="1"/>
      <c r="X145" s="1"/>
      <c r="Y145" s="1"/>
      <c r="Z145" s="1"/>
    </row>
    <row r="146" spans="1:26" ht="15.75" customHeight="1">
      <c r="A146" s="378"/>
      <c r="B146" s="378"/>
      <c r="C146" s="378"/>
      <c r="D146" s="378"/>
      <c r="E146" s="378"/>
      <c r="F146" s="378"/>
      <c r="G146" s="378"/>
      <c r="H146" s="378"/>
      <c r="I146" s="378"/>
      <c r="J146" s="378"/>
      <c r="K146" s="378"/>
      <c r="L146" s="378"/>
      <c r="M146" s="378"/>
      <c r="N146" s="378"/>
      <c r="O146" s="378"/>
      <c r="P146" s="378"/>
      <c r="Q146" s="378"/>
      <c r="R146" s="1"/>
      <c r="S146" s="1"/>
      <c r="T146" s="1"/>
      <c r="U146" s="1"/>
      <c r="V146" s="1"/>
      <c r="W146" s="1"/>
      <c r="X146" s="1"/>
      <c r="Y146" s="1"/>
      <c r="Z146" s="1"/>
    </row>
    <row r="147" spans="1:26" ht="15.75" customHeight="1">
      <c r="A147" s="378"/>
      <c r="B147" s="378"/>
      <c r="C147" s="378"/>
      <c r="D147" s="378"/>
      <c r="E147" s="378"/>
      <c r="F147" s="378"/>
      <c r="G147" s="378"/>
      <c r="H147" s="378"/>
      <c r="I147" s="378"/>
      <c r="J147" s="378"/>
      <c r="K147" s="378"/>
      <c r="L147" s="378"/>
      <c r="M147" s="378"/>
      <c r="N147" s="378"/>
      <c r="O147" s="378"/>
      <c r="P147" s="378"/>
      <c r="Q147" s="378"/>
      <c r="R147" s="1"/>
      <c r="S147" s="1"/>
      <c r="T147" s="1"/>
      <c r="U147" s="1"/>
      <c r="V147" s="1"/>
      <c r="W147" s="1"/>
      <c r="X147" s="1"/>
      <c r="Y147" s="1"/>
      <c r="Z147" s="1"/>
    </row>
    <row r="148" spans="1:26" ht="15.75" customHeight="1">
      <c r="A148" s="378"/>
      <c r="B148" s="378"/>
      <c r="C148" s="378"/>
      <c r="D148" s="378"/>
      <c r="E148" s="378"/>
      <c r="F148" s="378"/>
      <c r="G148" s="378"/>
      <c r="H148" s="378"/>
      <c r="I148" s="378"/>
      <c r="J148" s="378"/>
      <c r="K148" s="378"/>
      <c r="L148" s="378"/>
      <c r="M148" s="378"/>
      <c r="N148" s="378"/>
      <c r="O148" s="378"/>
      <c r="P148" s="378"/>
      <c r="Q148" s="378"/>
      <c r="R148" s="1"/>
      <c r="S148" s="1"/>
      <c r="T148" s="1"/>
      <c r="U148" s="1"/>
      <c r="V148" s="1"/>
      <c r="W148" s="1"/>
      <c r="X148" s="1"/>
      <c r="Y148" s="1"/>
      <c r="Z148" s="1"/>
    </row>
    <row r="149" spans="1:26" ht="15.75" customHeight="1">
      <c r="A149" s="378"/>
      <c r="B149" s="378"/>
      <c r="C149" s="378"/>
      <c r="D149" s="378"/>
      <c r="E149" s="378"/>
      <c r="F149" s="378"/>
      <c r="G149" s="378"/>
      <c r="H149" s="378"/>
      <c r="I149" s="378"/>
      <c r="J149" s="378"/>
      <c r="K149" s="378"/>
      <c r="L149" s="378"/>
      <c r="M149" s="378"/>
      <c r="N149" s="378"/>
      <c r="O149" s="378"/>
      <c r="P149" s="378"/>
      <c r="Q149" s="378"/>
      <c r="R149" s="1"/>
      <c r="S149" s="1"/>
      <c r="T149" s="1"/>
      <c r="U149" s="1"/>
      <c r="V149" s="1"/>
      <c r="W149" s="1"/>
      <c r="X149" s="1"/>
      <c r="Y149" s="1"/>
      <c r="Z149" s="1"/>
    </row>
    <row r="150" spans="1:26" ht="15.75" customHeight="1">
      <c r="A150" s="378"/>
      <c r="B150" s="378"/>
      <c r="C150" s="378"/>
      <c r="D150" s="378"/>
      <c r="E150" s="378"/>
      <c r="F150" s="378"/>
      <c r="G150" s="378"/>
      <c r="H150" s="378"/>
      <c r="I150" s="378"/>
      <c r="J150" s="378"/>
      <c r="K150" s="378"/>
      <c r="L150" s="378"/>
      <c r="M150" s="378"/>
      <c r="N150" s="378"/>
      <c r="O150" s="378"/>
      <c r="P150" s="378"/>
      <c r="Q150" s="378"/>
      <c r="R150" s="1"/>
      <c r="S150" s="1"/>
      <c r="T150" s="1"/>
      <c r="U150" s="1"/>
      <c r="V150" s="1"/>
      <c r="W150" s="1"/>
      <c r="X150" s="1"/>
      <c r="Y150" s="1"/>
      <c r="Z150" s="1"/>
    </row>
    <row r="151" spans="1:26" ht="15.75" customHeight="1">
      <c r="A151" s="378"/>
      <c r="B151" s="378"/>
      <c r="C151" s="378"/>
      <c r="D151" s="378"/>
      <c r="E151" s="378"/>
      <c r="F151" s="378"/>
      <c r="G151" s="378"/>
      <c r="H151" s="378"/>
      <c r="I151" s="378"/>
      <c r="J151" s="378"/>
      <c r="K151" s="378"/>
      <c r="L151" s="378"/>
      <c r="M151" s="378"/>
      <c r="N151" s="378"/>
      <c r="O151" s="378"/>
      <c r="P151" s="378"/>
      <c r="Q151" s="378"/>
      <c r="R151" s="1"/>
      <c r="S151" s="1"/>
      <c r="T151" s="1"/>
      <c r="U151" s="1"/>
      <c r="V151" s="1"/>
      <c r="W151" s="1"/>
      <c r="X151" s="1"/>
      <c r="Y151" s="1"/>
      <c r="Z151" s="1"/>
    </row>
    <row r="152" spans="1:26" ht="15.75" customHeight="1">
      <c r="A152" s="378"/>
      <c r="B152" s="378"/>
      <c r="C152" s="378"/>
      <c r="D152" s="378"/>
      <c r="E152" s="378"/>
      <c r="F152" s="378"/>
      <c r="G152" s="378"/>
      <c r="H152" s="378"/>
      <c r="I152" s="378"/>
      <c r="J152" s="378"/>
      <c r="K152" s="378"/>
      <c r="L152" s="378"/>
      <c r="M152" s="378"/>
      <c r="N152" s="378"/>
      <c r="O152" s="378"/>
      <c r="P152" s="378"/>
      <c r="Q152" s="378"/>
      <c r="R152" s="1"/>
      <c r="S152" s="1"/>
      <c r="T152" s="1"/>
      <c r="U152" s="1"/>
      <c r="V152" s="1"/>
      <c r="W152" s="1"/>
      <c r="X152" s="1"/>
      <c r="Y152" s="1"/>
      <c r="Z152" s="1"/>
    </row>
    <row r="153" spans="1:26" ht="15.75" customHeight="1">
      <c r="A153" s="378"/>
      <c r="B153" s="378"/>
      <c r="C153" s="378"/>
      <c r="D153" s="378"/>
      <c r="E153" s="378"/>
      <c r="F153" s="378"/>
      <c r="G153" s="378"/>
      <c r="H153" s="378"/>
      <c r="I153" s="378"/>
      <c r="J153" s="378"/>
      <c r="K153" s="378"/>
      <c r="L153" s="378"/>
      <c r="M153" s="378"/>
      <c r="N153" s="378"/>
      <c r="O153" s="378"/>
      <c r="P153" s="378"/>
      <c r="Q153" s="378"/>
      <c r="R153" s="1"/>
      <c r="S153" s="1"/>
      <c r="T153" s="1"/>
      <c r="U153" s="1"/>
      <c r="V153" s="1"/>
      <c r="W153" s="1"/>
      <c r="X153" s="1"/>
      <c r="Y153" s="1"/>
      <c r="Z153" s="1"/>
    </row>
    <row r="154" spans="1:26" ht="15.75" customHeight="1">
      <c r="A154" s="378"/>
      <c r="B154" s="378"/>
      <c r="C154" s="378"/>
      <c r="D154" s="378"/>
      <c r="E154" s="378"/>
      <c r="F154" s="378"/>
      <c r="G154" s="378"/>
      <c r="H154" s="378"/>
      <c r="I154" s="378"/>
      <c r="J154" s="378"/>
      <c r="K154" s="378"/>
      <c r="L154" s="378"/>
      <c r="M154" s="378"/>
      <c r="N154" s="378"/>
      <c r="O154" s="378"/>
      <c r="P154" s="378"/>
      <c r="Q154" s="378"/>
      <c r="R154" s="1"/>
      <c r="S154" s="1"/>
      <c r="T154" s="1"/>
      <c r="U154" s="1"/>
      <c r="V154" s="1"/>
      <c r="W154" s="1"/>
      <c r="X154" s="1"/>
      <c r="Y154" s="1"/>
      <c r="Z154" s="1"/>
    </row>
    <row r="155" spans="1:26" ht="15.75" customHeight="1">
      <c r="A155" s="378"/>
      <c r="B155" s="378"/>
      <c r="C155" s="378"/>
      <c r="D155" s="378"/>
      <c r="E155" s="378"/>
      <c r="F155" s="378"/>
      <c r="G155" s="378"/>
      <c r="H155" s="378"/>
      <c r="I155" s="378"/>
      <c r="J155" s="378"/>
      <c r="K155" s="378"/>
      <c r="L155" s="378"/>
      <c r="M155" s="378"/>
      <c r="N155" s="378"/>
      <c r="O155" s="378"/>
      <c r="P155" s="378"/>
      <c r="Q155" s="378"/>
      <c r="R155" s="1"/>
      <c r="S155" s="1"/>
      <c r="T155" s="1"/>
      <c r="U155" s="1"/>
      <c r="V155" s="1"/>
      <c r="W155" s="1"/>
      <c r="X155" s="1"/>
      <c r="Y155" s="1"/>
      <c r="Z155" s="1"/>
    </row>
    <row r="156" spans="1:26" ht="15.75" customHeight="1">
      <c r="A156" s="378"/>
      <c r="B156" s="378"/>
      <c r="C156" s="378"/>
      <c r="D156" s="378"/>
      <c r="E156" s="378"/>
      <c r="F156" s="378"/>
      <c r="G156" s="378"/>
      <c r="H156" s="378"/>
      <c r="I156" s="378"/>
      <c r="J156" s="378"/>
      <c r="K156" s="378"/>
      <c r="L156" s="378"/>
      <c r="M156" s="378"/>
      <c r="N156" s="378"/>
      <c r="O156" s="378"/>
      <c r="P156" s="378"/>
      <c r="Q156" s="378"/>
      <c r="R156" s="1"/>
      <c r="S156" s="1"/>
      <c r="T156" s="1"/>
      <c r="U156" s="1"/>
      <c r="V156" s="1"/>
      <c r="W156" s="1"/>
      <c r="X156" s="1"/>
      <c r="Y156" s="1"/>
      <c r="Z156" s="1"/>
    </row>
    <row r="157" spans="1:26" ht="15.75" customHeight="1">
      <c r="A157" s="378"/>
      <c r="B157" s="378"/>
      <c r="C157" s="378"/>
      <c r="D157" s="378"/>
      <c r="E157" s="378"/>
      <c r="F157" s="378"/>
      <c r="G157" s="378"/>
      <c r="H157" s="378"/>
      <c r="I157" s="378"/>
      <c r="J157" s="378"/>
      <c r="K157" s="378"/>
      <c r="L157" s="378"/>
      <c r="M157" s="378"/>
      <c r="N157" s="378"/>
      <c r="O157" s="378"/>
      <c r="P157" s="378"/>
      <c r="Q157" s="378"/>
      <c r="R157" s="1"/>
      <c r="S157" s="1"/>
      <c r="T157" s="1"/>
      <c r="U157" s="1"/>
      <c r="V157" s="1"/>
      <c r="W157" s="1"/>
      <c r="X157" s="1"/>
      <c r="Y157" s="1"/>
      <c r="Z157" s="1"/>
    </row>
    <row r="158" spans="1:26" ht="15.75" customHeight="1">
      <c r="A158" s="378"/>
      <c r="B158" s="378"/>
      <c r="C158" s="378"/>
      <c r="D158" s="378"/>
      <c r="E158" s="378"/>
      <c r="F158" s="378"/>
      <c r="G158" s="378"/>
      <c r="H158" s="378"/>
      <c r="I158" s="378"/>
      <c r="J158" s="378"/>
      <c r="K158" s="378"/>
      <c r="L158" s="378"/>
      <c r="M158" s="378"/>
      <c r="N158" s="378"/>
      <c r="O158" s="378"/>
      <c r="P158" s="378"/>
      <c r="Q158" s="378"/>
      <c r="R158" s="1"/>
      <c r="S158" s="1"/>
      <c r="T158" s="1"/>
      <c r="U158" s="1"/>
      <c r="V158" s="1"/>
      <c r="W158" s="1"/>
      <c r="X158" s="1"/>
      <c r="Y158" s="1"/>
      <c r="Z158" s="1"/>
    </row>
    <row r="159" spans="1:26" ht="15.75" customHeight="1">
      <c r="A159" s="378"/>
      <c r="B159" s="378"/>
      <c r="C159" s="378"/>
      <c r="D159" s="378"/>
      <c r="E159" s="378"/>
      <c r="F159" s="378"/>
      <c r="G159" s="378"/>
      <c r="H159" s="378"/>
      <c r="I159" s="378"/>
      <c r="J159" s="378"/>
      <c r="K159" s="378"/>
      <c r="L159" s="378"/>
      <c r="M159" s="378"/>
      <c r="N159" s="378"/>
      <c r="O159" s="378"/>
      <c r="P159" s="378"/>
      <c r="Q159" s="378"/>
      <c r="R159" s="1"/>
      <c r="S159" s="1"/>
      <c r="T159" s="1"/>
      <c r="U159" s="1"/>
      <c r="V159" s="1"/>
      <c r="W159" s="1"/>
      <c r="X159" s="1"/>
      <c r="Y159" s="1"/>
      <c r="Z159" s="1"/>
    </row>
    <row r="160" spans="1:26" ht="15.75" customHeight="1">
      <c r="A160" s="378"/>
      <c r="B160" s="378"/>
      <c r="C160" s="378"/>
      <c r="D160" s="378"/>
      <c r="E160" s="378"/>
      <c r="F160" s="378"/>
      <c r="G160" s="378"/>
      <c r="H160" s="378"/>
      <c r="I160" s="378"/>
      <c r="J160" s="378"/>
      <c r="K160" s="378"/>
      <c r="L160" s="378"/>
      <c r="M160" s="378"/>
      <c r="N160" s="378"/>
      <c r="O160" s="378"/>
      <c r="P160" s="378"/>
      <c r="Q160" s="378"/>
      <c r="R160" s="1"/>
      <c r="S160" s="1"/>
      <c r="T160" s="1"/>
      <c r="U160" s="1"/>
      <c r="V160" s="1"/>
      <c r="W160" s="1"/>
      <c r="X160" s="1"/>
      <c r="Y160" s="1"/>
      <c r="Z160" s="1"/>
    </row>
    <row r="161" spans="1:26" ht="15.75" customHeight="1">
      <c r="A161" s="378"/>
      <c r="B161" s="378"/>
      <c r="C161" s="378"/>
      <c r="D161" s="378"/>
      <c r="E161" s="378"/>
      <c r="F161" s="378"/>
      <c r="G161" s="378"/>
      <c r="H161" s="378"/>
      <c r="I161" s="378"/>
      <c r="J161" s="378"/>
      <c r="K161" s="378"/>
      <c r="L161" s="378"/>
      <c r="M161" s="378"/>
      <c r="N161" s="378"/>
      <c r="O161" s="378"/>
      <c r="P161" s="378"/>
      <c r="Q161" s="378"/>
      <c r="R161" s="1"/>
      <c r="S161" s="1"/>
      <c r="T161" s="1"/>
      <c r="U161" s="1"/>
      <c r="V161" s="1"/>
      <c r="W161" s="1"/>
      <c r="X161" s="1"/>
      <c r="Y161" s="1"/>
      <c r="Z161" s="1"/>
    </row>
    <row r="162" spans="1:26" ht="15.75" customHeight="1">
      <c r="A162" s="378"/>
      <c r="B162" s="378"/>
      <c r="C162" s="378"/>
      <c r="D162" s="378"/>
      <c r="E162" s="378"/>
      <c r="F162" s="378"/>
      <c r="G162" s="378"/>
      <c r="H162" s="378"/>
      <c r="I162" s="378"/>
      <c r="J162" s="378"/>
      <c r="K162" s="378"/>
      <c r="L162" s="378"/>
      <c r="M162" s="378"/>
      <c r="N162" s="378"/>
      <c r="O162" s="378"/>
      <c r="P162" s="378"/>
      <c r="Q162" s="378"/>
      <c r="R162" s="1"/>
      <c r="S162" s="1"/>
      <c r="T162" s="1"/>
      <c r="U162" s="1"/>
      <c r="V162" s="1"/>
      <c r="W162" s="1"/>
      <c r="X162" s="1"/>
      <c r="Y162" s="1"/>
      <c r="Z162" s="1"/>
    </row>
    <row r="163" spans="1:26" ht="15.75" customHeight="1">
      <c r="A163" s="378"/>
      <c r="B163" s="378"/>
      <c r="C163" s="378"/>
      <c r="D163" s="378"/>
      <c r="E163" s="378"/>
      <c r="F163" s="378"/>
      <c r="G163" s="378"/>
      <c r="H163" s="378"/>
      <c r="I163" s="378"/>
      <c r="J163" s="378"/>
      <c r="K163" s="378"/>
      <c r="L163" s="378"/>
      <c r="M163" s="378"/>
      <c r="N163" s="378"/>
      <c r="O163" s="378"/>
      <c r="P163" s="378"/>
      <c r="Q163" s="378"/>
      <c r="R163" s="1"/>
      <c r="S163" s="1"/>
      <c r="T163" s="1"/>
      <c r="U163" s="1"/>
      <c r="V163" s="1"/>
      <c r="W163" s="1"/>
      <c r="X163" s="1"/>
      <c r="Y163" s="1"/>
      <c r="Z163" s="1"/>
    </row>
    <row r="164" spans="1:26" ht="15.75" customHeight="1">
      <c r="A164" s="378"/>
      <c r="B164" s="378"/>
      <c r="C164" s="378"/>
      <c r="D164" s="378"/>
      <c r="E164" s="378"/>
      <c r="F164" s="378"/>
      <c r="G164" s="378"/>
      <c r="H164" s="378"/>
      <c r="I164" s="378"/>
      <c r="J164" s="378"/>
      <c r="K164" s="378"/>
      <c r="L164" s="378"/>
      <c r="M164" s="378"/>
      <c r="N164" s="378"/>
      <c r="O164" s="378"/>
      <c r="P164" s="378"/>
      <c r="Q164" s="378"/>
      <c r="R164" s="1"/>
      <c r="S164" s="1"/>
      <c r="T164" s="1"/>
      <c r="U164" s="1"/>
      <c r="V164" s="1"/>
      <c r="W164" s="1"/>
      <c r="X164" s="1"/>
      <c r="Y164" s="1"/>
      <c r="Z164" s="1"/>
    </row>
    <row r="165" spans="1:26" ht="15.75" customHeight="1">
      <c r="A165" s="378"/>
      <c r="B165" s="378"/>
      <c r="C165" s="378"/>
      <c r="D165" s="378"/>
      <c r="E165" s="378"/>
      <c r="F165" s="378"/>
      <c r="G165" s="378"/>
      <c r="H165" s="378"/>
      <c r="I165" s="378"/>
      <c r="J165" s="378"/>
      <c r="K165" s="378"/>
      <c r="L165" s="378"/>
      <c r="M165" s="378"/>
      <c r="N165" s="378"/>
      <c r="O165" s="378"/>
      <c r="P165" s="378"/>
      <c r="Q165" s="378"/>
      <c r="R165" s="1"/>
      <c r="S165" s="1"/>
      <c r="T165" s="1"/>
      <c r="U165" s="1"/>
      <c r="V165" s="1"/>
      <c r="W165" s="1"/>
      <c r="X165" s="1"/>
      <c r="Y165" s="1"/>
      <c r="Z165" s="1"/>
    </row>
    <row r="166" spans="1:26" ht="15.75" customHeight="1">
      <c r="A166" s="378"/>
      <c r="B166" s="378"/>
      <c r="C166" s="378"/>
      <c r="D166" s="378"/>
      <c r="E166" s="378"/>
      <c r="F166" s="378"/>
      <c r="G166" s="378"/>
      <c r="H166" s="378"/>
      <c r="I166" s="378"/>
      <c r="J166" s="378"/>
      <c r="K166" s="378"/>
      <c r="L166" s="378"/>
      <c r="M166" s="378"/>
      <c r="N166" s="378"/>
      <c r="O166" s="378"/>
      <c r="P166" s="378"/>
      <c r="Q166" s="378"/>
      <c r="R166" s="1"/>
      <c r="S166" s="1"/>
      <c r="T166" s="1"/>
      <c r="U166" s="1"/>
      <c r="V166" s="1"/>
      <c r="W166" s="1"/>
      <c r="X166" s="1"/>
      <c r="Y166" s="1"/>
      <c r="Z166" s="1"/>
    </row>
    <row r="167" spans="1:26" ht="15.75" customHeight="1">
      <c r="A167" s="378"/>
      <c r="B167" s="378"/>
      <c r="C167" s="378"/>
      <c r="D167" s="378"/>
      <c r="E167" s="378"/>
      <c r="F167" s="378"/>
      <c r="G167" s="378"/>
      <c r="H167" s="378"/>
      <c r="I167" s="378"/>
      <c r="J167" s="378"/>
      <c r="K167" s="378"/>
      <c r="L167" s="378"/>
      <c r="M167" s="378"/>
      <c r="N167" s="378"/>
      <c r="O167" s="378"/>
      <c r="P167" s="378"/>
      <c r="Q167" s="378"/>
      <c r="R167" s="1"/>
      <c r="S167" s="1"/>
      <c r="T167" s="1"/>
      <c r="U167" s="1"/>
      <c r="V167" s="1"/>
      <c r="W167" s="1"/>
      <c r="X167" s="1"/>
      <c r="Y167" s="1"/>
      <c r="Z167" s="1"/>
    </row>
    <row r="168" spans="1:26" ht="15.75" customHeight="1">
      <c r="A168" s="378"/>
      <c r="B168" s="378"/>
      <c r="C168" s="378"/>
      <c r="D168" s="378"/>
      <c r="E168" s="378"/>
      <c r="F168" s="378"/>
      <c r="G168" s="378"/>
      <c r="H168" s="378"/>
      <c r="I168" s="378"/>
      <c r="J168" s="378"/>
      <c r="K168" s="378"/>
      <c r="L168" s="378"/>
      <c r="M168" s="378"/>
      <c r="N168" s="378"/>
      <c r="O168" s="378"/>
      <c r="P168" s="378"/>
      <c r="Q168" s="378"/>
      <c r="R168" s="1"/>
      <c r="S168" s="1"/>
      <c r="T168" s="1"/>
      <c r="U168" s="1"/>
      <c r="V168" s="1"/>
      <c r="W168" s="1"/>
      <c r="X168" s="1"/>
      <c r="Y168" s="1"/>
      <c r="Z168" s="1"/>
    </row>
    <row r="169" spans="1:26" ht="15.75" customHeight="1">
      <c r="A169" s="378"/>
      <c r="B169" s="378"/>
      <c r="C169" s="378"/>
      <c r="D169" s="378"/>
      <c r="E169" s="378"/>
      <c r="F169" s="378"/>
      <c r="G169" s="378"/>
      <c r="H169" s="378"/>
      <c r="I169" s="378"/>
      <c r="J169" s="378"/>
      <c r="K169" s="378"/>
      <c r="L169" s="378"/>
      <c r="M169" s="378"/>
      <c r="N169" s="378"/>
      <c r="O169" s="378"/>
      <c r="P169" s="378"/>
      <c r="Q169" s="378"/>
      <c r="R169" s="1"/>
      <c r="S169" s="1"/>
      <c r="T169" s="1"/>
      <c r="U169" s="1"/>
      <c r="V169" s="1"/>
      <c r="W169" s="1"/>
      <c r="X169" s="1"/>
      <c r="Y169" s="1"/>
      <c r="Z169" s="1"/>
    </row>
    <row r="170" spans="1:26" ht="15.75" customHeight="1">
      <c r="A170" s="378"/>
      <c r="B170" s="378"/>
      <c r="C170" s="378"/>
      <c r="D170" s="378"/>
      <c r="E170" s="378"/>
      <c r="F170" s="378"/>
      <c r="G170" s="378"/>
      <c r="H170" s="378"/>
      <c r="I170" s="378"/>
      <c r="J170" s="378"/>
      <c r="K170" s="378"/>
      <c r="L170" s="378"/>
      <c r="M170" s="378"/>
      <c r="N170" s="378"/>
      <c r="O170" s="378"/>
      <c r="P170" s="378"/>
      <c r="Q170" s="378"/>
      <c r="R170" s="1"/>
      <c r="S170" s="1"/>
      <c r="T170" s="1"/>
      <c r="U170" s="1"/>
      <c r="V170" s="1"/>
      <c r="W170" s="1"/>
      <c r="X170" s="1"/>
      <c r="Y170" s="1"/>
      <c r="Z170" s="1"/>
    </row>
    <row r="171" spans="1:26" ht="15.75" customHeight="1">
      <c r="A171" s="378"/>
      <c r="B171" s="378"/>
      <c r="C171" s="378"/>
      <c r="D171" s="378"/>
      <c r="E171" s="378"/>
      <c r="F171" s="378"/>
      <c r="G171" s="378"/>
      <c r="H171" s="378"/>
      <c r="I171" s="378"/>
      <c r="J171" s="378"/>
      <c r="K171" s="378"/>
      <c r="L171" s="378"/>
      <c r="M171" s="378"/>
      <c r="N171" s="378"/>
      <c r="O171" s="378"/>
      <c r="P171" s="378"/>
      <c r="Q171" s="378"/>
      <c r="R171" s="1"/>
      <c r="S171" s="1"/>
      <c r="T171" s="1"/>
      <c r="U171" s="1"/>
      <c r="V171" s="1"/>
      <c r="W171" s="1"/>
      <c r="X171" s="1"/>
      <c r="Y171" s="1"/>
      <c r="Z171" s="1"/>
    </row>
    <row r="172" spans="1:26" ht="15.75" customHeight="1">
      <c r="A172" s="378"/>
      <c r="B172" s="378"/>
      <c r="C172" s="378"/>
      <c r="D172" s="378"/>
      <c r="E172" s="378"/>
      <c r="F172" s="378"/>
      <c r="G172" s="378"/>
      <c r="H172" s="378"/>
      <c r="I172" s="378"/>
      <c r="J172" s="378"/>
      <c r="K172" s="378"/>
      <c r="L172" s="378"/>
      <c r="M172" s="378"/>
      <c r="N172" s="378"/>
      <c r="O172" s="378"/>
      <c r="P172" s="378"/>
      <c r="Q172" s="378"/>
      <c r="R172" s="1"/>
      <c r="S172" s="1"/>
      <c r="T172" s="1"/>
      <c r="U172" s="1"/>
      <c r="V172" s="1"/>
      <c r="W172" s="1"/>
      <c r="X172" s="1"/>
      <c r="Y172" s="1"/>
      <c r="Z172" s="1"/>
    </row>
    <row r="173" spans="1:26" ht="15.75" customHeight="1">
      <c r="A173" s="378"/>
      <c r="B173" s="378"/>
      <c r="C173" s="378"/>
      <c r="D173" s="378"/>
      <c r="E173" s="378"/>
      <c r="F173" s="378"/>
      <c r="G173" s="378"/>
      <c r="H173" s="378"/>
      <c r="I173" s="378"/>
      <c r="J173" s="378"/>
      <c r="K173" s="378"/>
      <c r="L173" s="378"/>
      <c r="M173" s="378"/>
      <c r="N173" s="378"/>
      <c r="O173" s="378"/>
      <c r="P173" s="378"/>
      <c r="Q173" s="378"/>
      <c r="R173" s="1"/>
      <c r="S173" s="1"/>
      <c r="T173" s="1"/>
      <c r="U173" s="1"/>
      <c r="V173" s="1"/>
      <c r="W173" s="1"/>
      <c r="X173" s="1"/>
      <c r="Y173" s="1"/>
      <c r="Z173" s="1"/>
    </row>
    <row r="174" spans="1:26" ht="15.75" customHeight="1">
      <c r="A174" s="378"/>
      <c r="B174" s="378"/>
      <c r="C174" s="378"/>
      <c r="D174" s="378"/>
      <c r="E174" s="378"/>
      <c r="F174" s="378"/>
      <c r="G174" s="378"/>
      <c r="H174" s="378"/>
      <c r="I174" s="378"/>
      <c r="J174" s="378"/>
      <c r="K174" s="378"/>
      <c r="L174" s="378"/>
      <c r="M174" s="378"/>
      <c r="N174" s="378"/>
      <c r="O174" s="378"/>
      <c r="P174" s="378"/>
      <c r="Q174" s="378"/>
      <c r="R174" s="1"/>
      <c r="S174" s="1"/>
      <c r="T174" s="1"/>
      <c r="U174" s="1"/>
      <c r="V174" s="1"/>
      <c r="W174" s="1"/>
      <c r="X174" s="1"/>
      <c r="Y174" s="1"/>
      <c r="Z174" s="1"/>
    </row>
    <row r="175" spans="1:26" ht="15.75" customHeight="1">
      <c r="A175" s="378"/>
      <c r="B175" s="378"/>
      <c r="C175" s="378"/>
      <c r="D175" s="378"/>
      <c r="E175" s="378"/>
      <c r="F175" s="378"/>
      <c r="G175" s="378"/>
      <c r="H175" s="378"/>
      <c r="I175" s="378"/>
      <c r="J175" s="378"/>
      <c r="K175" s="378"/>
      <c r="L175" s="378"/>
      <c r="M175" s="378"/>
      <c r="N175" s="378"/>
      <c r="O175" s="378"/>
      <c r="P175" s="378"/>
      <c r="Q175" s="378"/>
      <c r="R175" s="1"/>
      <c r="S175" s="1"/>
      <c r="T175" s="1"/>
      <c r="U175" s="1"/>
      <c r="V175" s="1"/>
      <c r="W175" s="1"/>
      <c r="X175" s="1"/>
      <c r="Y175" s="1"/>
      <c r="Z175" s="1"/>
    </row>
    <row r="176" spans="1:26" ht="15.75" customHeight="1">
      <c r="A176" s="378"/>
      <c r="B176" s="378"/>
      <c r="C176" s="378"/>
      <c r="D176" s="378"/>
      <c r="E176" s="378"/>
      <c r="F176" s="378"/>
      <c r="G176" s="378"/>
      <c r="H176" s="378"/>
      <c r="I176" s="378"/>
      <c r="J176" s="378"/>
      <c r="K176" s="378"/>
      <c r="L176" s="378"/>
      <c r="M176" s="378"/>
      <c r="N176" s="378"/>
      <c r="O176" s="378"/>
      <c r="P176" s="378"/>
      <c r="Q176" s="378"/>
      <c r="R176" s="1"/>
      <c r="S176" s="1"/>
      <c r="T176" s="1"/>
      <c r="U176" s="1"/>
      <c r="V176" s="1"/>
      <c r="W176" s="1"/>
      <c r="X176" s="1"/>
      <c r="Y176" s="1"/>
      <c r="Z176" s="1"/>
    </row>
    <row r="177" spans="1:26" ht="15.75" customHeight="1">
      <c r="A177" s="378"/>
      <c r="B177" s="378"/>
      <c r="C177" s="378"/>
      <c r="D177" s="378"/>
      <c r="E177" s="378"/>
      <c r="F177" s="378"/>
      <c r="G177" s="378"/>
      <c r="H177" s="378"/>
      <c r="I177" s="378"/>
      <c r="J177" s="378"/>
      <c r="K177" s="378"/>
      <c r="L177" s="378"/>
      <c r="M177" s="378"/>
      <c r="N177" s="378"/>
      <c r="O177" s="378"/>
      <c r="P177" s="378"/>
      <c r="Q177" s="378"/>
      <c r="R177" s="1"/>
      <c r="S177" s="1"/>
      <c r="T177" s="1"/>
      <c r="U177" s="1"/>
      <c r="V177" s="1"/>
      <c r="W177" s="1"/>
      <c r="X177" s="1"/>
      <c r="Y177" s="1"/>
      <c r="Z177" s="1"/>
    </row>
    <row r="178" spans="1:26" ht="15.75" customHeight="1">
      <c r="A178" s="378"/>
      <c r="B178" s="378"/>
      <c r="C178" s="378"/>
      <c r="D178" s="378"/>
      <c r="E178" s="378"/>
      <c r="F178" s="378"/>
      <c r="G178" s="378"/>
      <c r="H178" s="378"/>
      <c r="I178" s="378"/>
      <c r="J178" s="378"/>
      <c r="K178" s="378"/>
      <c r="L178" s="378"/>
      <c r="M178" s="378"/>
      <c r="N178" s="378"/>
      <c r="O178" s="378"/>
      <c r="P178" s="378"/>
      <c r="Q178" s="378"/>
      <c r="R178" s="1"/>
      <c r="S178" s="1"/>
      <c r="T178" s="1"/>
      <c r="U178" s="1"/>
      <c r="V178" s="1"/>
      <c r="W178" s="1"/>
      <c r="X178" s="1"/>
      <c r="Y178" s="1"/>
      <c r="Z178" s="1"/>
    </row>
    <row r="179" spans="1:26" ht="15.75" customHeight="1">
      <c r="A179" s="378"/>
      <c r="B179" s="378"/>
      <c r="C179" s="378"/>
      <c r="D179" s="378"/>
      <c r="E179" s="378"/>
      <c r="F179" s="378"/>
      <c r="G179" s="378"/>
      <c r="H179" s="378"/>
      <c r="I179" s="378"/>
      <c r="J179" s="378"/>
      <c r="K179" s="378"/>
      <c r="L179" s="378"/>
      <c r="M179" s="378"/>
      <c r="N179" s="378"/>
      <c r="O179" s="378"/>
      <c r="P179" s="378"/>
      <c r="Q179" s="378"/>
      <c r="R179" s="1"/>
      <c r="S179" s="1"/>
      <c r="T179" s="1"/>
      <c r="U179" s="1"/>
      <c r="V179" s="1"/>
      <c r="W179" s="1"/>
      <c r="X179" s="1"/>
      <c r="Y179" s="1"/>
      <c r="Z179" s="1"/>
    </row>
    <row r="180" spans="1:26" ht="15.75" customHeight="1">
      <c r="A180" s="378"/>
      <c r="B180" s="378"/>
      <c r="C180" s="378"/>
      <c r="D180" s="378"/>
      <c r="E180" s="378"/>
      <c r="F180" s="378"/>
      <c r="G180" s="378"/>
      <c r="H180" s="378"/>
      <c r="I180" s="378"/>
      <c r="J180" s="378"/>
      <c r="K180" s="378"/>
      <c r="L180" s="378"/>
      <c r="M180" s="378"/>
      <c r="N180" s="378"/>
      <c r="O180" s="378"/>
      <c r="P180" s="378"/>
      <c r="Q180" s="378"/>
      <c r="R180" s="1"/>
      <c r="S180" s="1"/>
      <c r="T180" s="1"/>
      <c r="U180" s="1"/>
      <c r="V180" s="1"/>
      <c r="W180" s="1"/>
      <c r="X180" s="1"/>
      <c r="Y180" s="1"/>
      <c r="Z180" s="1"/>
    </row>
    <row r="181" spans="1:26" ht="15.75" customHeight="1">
      <c r="A181" s="378"/>
      <c r="B181" s="378"/>
      <c r="C181" s="378"/>
      <c r="D181" s="378"/>
      <c r="E181" s="378"/>
      <c r="F181" s="378"/>
      <c r="G181" s="378"/>
      <c r="H181" s="378"/>
      <c r="I181" s="378"/>
      <c r="J181" s="378"/>
      <c r="K181" s="378"/>
      <c r="L181" s="378"/>
      <c r="M181" s="378"/>
      <c r="N181" s="378"/>
      <c r="O181" s="378"/>
      <c r="P181" s="378"/>
      <c r="Q181" s="378"/>
      <c r="R181" s="1"/>
      <c r="S181" s="1"/>
      <c r="T181" s="1"/>
      <c r="U181" s="1"/>
      <c r="V181" s="1"/>
      <c r="W181" s="1"/>
      <c r="X181" s="1"/>
      <c r="Y181" s="1"/>
      <c r="Z181" s="1"/>
    </row>
    <row r="182" spans="1:26" ht="15.75" customHeight="1">
      <c r="A182" s="378"/>
      <c r="B182" s="378"/>
      <c r="C182" s="378"/>
      <c r="D182" s="378"/>
      <c r="E182" s="378"/>
      <c r="F182" s="378"/>
      <c r="G182" s="378"/>
      <c r="H182" s="378"/>
      <c r="I182" s="378"/>
      <c r="J182" s="378"/>
      <c r="K182" s="378"/>
      <c r="L182" s="378"/>
      <c r="M182" s="378"/>
      <c r="N182" s="378"/>
      <c r="O182" s="378"/>
      <c r="P182" s="378"/>
      <c r="Q182" s="378"/>
      <c r="R182" s="1"/>
      <c r="S182" s="1"/>
      <c r="T182" s="1"/>
      <c r="U182" s="1"/>
      <c r="V182" s="1"/>
      <c r="W182" s="1"/>
      <c r="X182" s="1"/>
      <c r="Y182" s="1"/>
      <c r="Z182" s="1"/>
    </row>
    <row r="183" spans="1:26" ht="15.75" customHeight="1">
      <c r="A183" s="378"/>
      <c r="B183" s="378"/>
      <c r="C183" s="378"/>
      <c r="D183" s="378"/>
      <c r="E183" s="378"/>
      <c r="F183" s="378"/>
      <c r="G183" s="378"/>
      <c r="H183" s="378"/>
      <c r="I183" s="378"/>
      <c r="J183" s="378"/>
      <c r="K183" s="378"/>
      <c r="L183" s="378"/>
      <c r="M183" s="378"/>
      <c r="N183" s="378"/>
      <c r="O183" s="378"/>
      <c r="P183" s="378"/>
      <c r="Q183" s="378"/>
      <c r="R183" s="1"/>
      <c r="S183" s="1"/>
      <c r="T183" s="1"/>
      <c r="U183" s="1"/>
      <c r="V183" s="1"/>
      <c r="W183" s="1"/>
      <c r="X183" s="1"/>
      <c r="Y183" s="1"/>
      <c r="Z183" s="1"/>
    </row>
    <row r="184" spans="1:26" ht="15.75" customHeight="1">
      <c r="A184" s="378"/>
      <c r="B184" s="378"/>
      <c r="C184" s="378"/>
      <c r="D184" s="378"/>
      <c r="E184" s="378"/>
      <c r="F184" s="378"/>
      <c r="G184" s="378"/>
      <c r="H184" s="378"/>
      <c r="I184" s="378"/>
      <c r="J184" s="378"/>
      <c r="K184" s="378"/>
      <c r="L184" s="378"/>
      <c r="M184" s="378"/>
      <c r="N184" s="378"/>
      <c r="O184" s="378"/>
      <c r="P184" s="378"/>
      <c r="Q184" s="378"/>
      <c r="R184" s="1"/>
      <c r="S184" s="1"/>
      <c r="T184" s="1"/>
      <c r="U184" s="1"/>
      <c r="V184" s="1"/>
      <c r="W184" s="1"/>
      <c r="X184" s="1"/>
      <c r="Y184" s="1"/>
      <c r="Z184" s="1"/>
    </row>
    <row r="185" spans="1:26" ht="15.75" customHeight="1">
      <c r="A185" s="378"/>
      <c r="B185" s="378"/>
      <c r="C185" s="378"/>
      <c r="D185" s="378"/>
      <c r="E185" s="378"/>
      <c r="F185" s="378"/>
      <c r="G185" s="378"/>
      <c r="H185" s="378"/>
      <c r="I185" s="378"/>
      <c r="J185" s="378"/>
      <c r="K185" s="378"/>
      <c r="L185" s="378"/>
      <c r="M185" s="378"/>
      <c r="N185" s="378"/>
      <c r="O185" s="378"/>
      <c r="P185" s="378"/>
      <c r="Q185" s="378"/>
      <c r="R185" s="1"/>
      <c r="S185" s="1"/>
      <c r="T185" s="1"/>
      <c r="U185" s="1"/>
      <c r="V185" s="1"/>
      <c r="W185" s="1"/>
      <c r="X185" s="1"/>
      <c r="Y185" s="1"/>
      <c r="Z185" s="1"/>
    </row>
    <row r="186" spans="1:26" ht="15.75" customHeight="1">
      <c r="A186" s="378"/>
      <c r="B186" s="378"/>
      <c r="C186" s="378"/>
      <c r="D186" s="378"/>
      <c r="E186" s="378"/>
      <c r="F186" s="378"/>
      <c r="G186" s="378"/>
      <c r="H186" s="378"/>
      <c r="I186" s="378"/>
      <c r="J186" s="378"/>
      <c r="K186" s="378"/>
      <c r="L186" s="378"/>
      <c r="M186" s="378"/>
      <c r="N186" s="378"/>
      <c r="O186" s="378"/>
      <c r="P186" s="378"/>
      <c r="Q186" s="378"/>
      <c r="R186" s="1"/>
      <c r="S186" s="1"/>
      <c r="T186" s="1"/>
      <c r="U186" s="1"/>
      <c r="V186" s="1"/>
      <c r="W186" s="1"/>
      <c r="X186" s="1"/>
      <c r="Y186" s="1"/>
      <c r="Z186" s="1"/>
    </row>
    <row r="187" spans="1:26" ht="15.75" customHeight="1">
      <c r="A187" s="378"/>
      <c r="B187" s="378"/>
      <c r="C187" s="378"/>
      <c r="D187" s="378"/>
      <c r="E187" s="378"/>
      <c r="F187" s="378"/>
      <c r="G187" s="378"/>
      <c r="H187" s="378"/>
      <c r="I187" s="378"/>
      <c r="J187" s="378"/>
      <c r="K187" s="378"/>
      <c r="L187" s="378"/>
      <c r="M187" s="378"/>
      <c r="N187" s="378"/>
      <c r="O187" s="378"/>
      <c r="P187" s="378"/>
      <c r="Q187" s="378"/>
      <c r="R187" s="1"/>
      <c r="S187" s="1"/>
      <c r="T187" s="1"/>
      <c r="U187" s="1"/>
      <c r="V187" s="1"/>
      <c r="W187" s="1"/>
      <c r="X187" s="1"/>
      <c r="Y187" s="1"/>
      <c r="Z187" s="1"/>
    </row>
    <row r="188" spans="1:26" ht="15.75" customHeight="1">
      <c r="A188" s="378"/>
      <c r="B188" s="378"/>
      <c r="C188" s="378"/>
      <c r="D188" s="378"/>
      <c r="E188" s="378"/>
      <c r="F188" s="378"/>
      <c r="G188" s="378"/>
      <c r="H188" s="378"/>
      <c r="I188" s="378"/>
      <c r="J188" s="378"/>
      <c r="K188" s="378"/>
      <c r="L188" s="378"/>
      <c r="M188" s="378"/>
      <c r="N188" s="378"/>
      <c r="O188" s="378"/>
      <c r="P188" s="378"/>
      <c r="Q188" s="378"/>
      <c r="R188" s="1"/>
      <c r="S188" s="1"/>
      <c r="T188" s="1"/>
      <c r="U188" s="1"/>
      <c r="V188" s="1"/>
      <c r="W188" s="1"/>
      <c r="X188" s="1"/>
      <c r="Y188" s="1"/>
      <c r="Z188" s="1"/>
    </row>
    <row r="189" spans="1:26" ht="15.75" customHeight="1">
      <c r="A189" s="378"/>
      <c r="B189" s="378"/>
      <c r="C189" s="378"/>
      <c r="D189" s="378"/>
      <c r="E189" s="378"/>
      <c r="F189" s="378"/>
      <c r="G189" s="378"/>
      <c r="H189" s="378"/>
      <c r="I189" s="378"/>
      <c r="J189" s="378"/>
      <c r="K189" s="378"/>
      <c r="L189" s="378"/>
      <c r="M189" s="378"/>
      <c r="N189" s="378"/>
      <c r="O189" s="378"/>
      <c r="P189" s="378"/>
      <c r="Q189" s="378"/>
      <c r="R189" s="1"/>
      <c r="S189" s="1"/>
      <c r="T189" s="1"/>
      <c r="U189" s="1"/>
      <c r="V189" s="1"/>
      <c r="W189" s="1"/>
      <c r="X189" s="1"/>
      <c r="Y189" s="1"/>
      <c r="Z189" s="1"/>
    </row>
    <row r="190" spans="1:26" ht="15.75" customHeight="1">
      <c r="A190" s="378"/>
      <c r="B190" s="378"/>
      <c r="C190" s="378"/>
      <c r="D190" s="378"/>
      <c r="E190" s="378"/>
      <c r="F190" s="378"/>
      <c r="G190" s="378"/>
      <c r="H190" s="378"/>
      <c r="I190" s="378"/>
      <c r="J190" s="378"/>
      <c r="K190" s="378"/>
      <c r="L190" s="378"/>
      <c r="M190" s="378"/>
      <c r="N190" s="378"/>
      <c r="O190" s="378"/>
      <c r="P190" s="378"/>
      <c r="Q190" s="378"/>
      <c r="R190" s="1"/>
      <c r="S190" s="1"/>
      <c r="T190" s="1"/>
      <c r="U190" s="1"/>
      <c r="V190" s="1"/>
      <c r="W190" s="1"/>
      <c r="X190" s="1"/>
      <c r="Y190" s="1"/>
      <c r="Z190" s="1"/>
    </row>
    <row r="191" spans="1:26" ht="15.75" customHeight="1">
      <c r="A191" s="378"/>
      <c r="B191" s="378"/>
      <c r="C191" s="378"/>
      <c r="D191" s="378"/>
      <c r="E191" s="378"/>
      <c r="F191" s="378"/>
      <c r="G191" s="378"/>
      <c r="H191" s="378"/>
      <c r="I191" s="378"/>
      <c r="J191" s="378"/>
      <c r="K191" s="378"/>
      <c r="L191" s="378"/>
      <c r="M191" s="378"/>
      <c r="N191" s="378"/>
      <c r="O191" s="378"/>
      <c r="P191" s="378"/>
      <c r="Q191" s="378"/>
      <c r="R191" s="1"/>
      <c r="S191" s="1"/>
      <c r="T191" s="1"/>
      <c r="U191" s="1"/>
      <c r="V191" s="1"/>
      <c r="W191" s="1"/>
      <c r="X191" s="1"/>
      <c r="Y191" s="1"/>
      <c r="Z191" s="1"/>
    </row>
    <row r="192" spans="1:26" ht="15.75" customHeight="1">
      <c r="A192" s="378"/>
      <c r="B192" s="378"/>
      <c r="C192" s="378"/>
      <c r="D192" s="378"/>
      <c r="E192" s="378"/>
      <c r="F192" s="378"/>
      <c r="G192" s="378"/>
      <c r="H192" s="378"/>
      <c r="I192" s="378"/>
      <c r="J192" s="378"/>
      <c r="K192" s="378"/>
      <c r="L192" s="378"/>
      <c r="M192" s="378"/>
      <c r="N192" s="378"/>
      <c r="O192" s="378"/>
      <c r="P192" s="378"/>
      <c r="Q192" s="378"/>
      <c r="R192" s="1"/>
      <c r="S192" s="1"/>
      <c r="T192" s="1"/>
      <c r="U192" s="1"/>
      <c r="V192" s="1"/>
      <c r="W192" s="1"/>
      <c r="X192" s="1"/>
      <c r="Y192" s="1"/>
      <c r="Z192" s="1"/>
    </row>
    <row r="193" spans="1:26" ht="15.75" customHeight="1">
      <c r="A193" s="378"/>
      <c r="B193" s="378"/>
      <c r="C193" s="378"/>
      <c r="D193" s="378"/>
      <c r="E193" s="378"/>
      <c r="F193" s="378"/>
      <c r="G193" s="378"/>
      <c r="H193" s="378"/>
      <c r="I193" s="378"/>
      <c r="J193" s="378"/>
      <c r="K193" s="378"/>
      <c r="L193" s="378"/>
      <c r="M193" s="378"/>
      <c r="N193" s="378"/>
      <c r="O193" s="378"/>
      <c r="P193" s="378"/>
      <c r="Q193" s="378"/>
      <c r="R193" s="1"/>
      <c r="S193" s="1"/>
      <c r="T193" s="1"/>
      <c r="U193" s="1"/>
      <c r="V193" s="1"/>
      <c r="W193" s="1"/>
      <c r="X193" s="1"/>
      <c r="Y193" s="1"/>
      <c r="Z193" s="1"/>
    </row>
    <row r="194" spans="1:26" ht="15.75" customHeight="1">
      <c r="A194" s="378"/>
      <c r="B194" s="378"/>
      <c r="C194" s="378"/>
      <c r="D194" s="378"/>
      <c r="E194" s="378"/>
      <c r="F194" s="378"/>
      <c r="G194" s="378"/>
      <c r="H194" s="378"/>
      <c r="I194" s="378"/>
      <c r="J194" s="378"/>
      <c r="K194" s="378"/>
      <c r="L194" s="378"/>
      <c r="M194" s="378"/>
      <c r="N194" s="378"/>
      <c r="O194" s="378"/>
      <c r="P194" s="378"/>
      <c r="Q194" s="378"/>
      <c r="R194" s="1"/>
      <c r="S194" s="1"/>
      <c r="T194" s="1"/>
      <c r="U194" s="1"/>
      <c r="V194" s="1"/>
      <c r="W194" s="1"/>
      <c r="X194" s="1"/>
      <c r="Y194" s="1"/>
      <c r="Z194" s="1"/>
    </row>
    <row r="195" spans="1:26" ht="15.75" customHeight="1">
      <c r="A195" s="378"/>
      <c r="B195" s="378"/>
      <c r="C195" s="378"/>
      <c r="D195" s="378"/>
      <c r="E195" s="378"/>
      <c r="F195" s="378"/>
      <c r="G195" s="378"/>
      <c r="H195" s="378"/>
      <c r="I195" s="378"/>
      <c r="J195" s="378"/>
      <c r="K195" s="378"/>
      <c r="L195" s="378"/>
      <c r="M195" s="378"/>
      <c r="N195" s="378"/>
      <c r="O195" s="378"/>
      <c r="P195" s="378"/>
      <c r="Q195" s="378"/>
      <c r="R195" s="1"/>
      <c r="S195" s="1"/>
      <c r="T195" s="1"/>
      <c r="U195" s="1"/>
      <c r="V195" s="1"/>
      <c r="W195" s="1"/>
      <c r="X195" s="1"/>
      <c r="Y195" s="1"/>
      <c r="Z195" s="1"/>
    </row>
    <row r="196" spans="1:26" ht="15.75" customHeight="1">
      <c r="A196" s="378"/>
      <c r="B196" s="378"/>
      <c r="C196" s="378"/>
      <c r="D196" s="378"/>
      <c r="E196" s="378"/>
      <c r="F196" s="378"/>
      <c r="G196" s="378"/>
      <c r="H196" s="378"/>
      <c r="I196" s="378"/>
      <c r="J196" s="378"/>
      <c r="K196" s="378"/>
      <c r="L196" s="378"/>
      <c r="M196" s="378"/>
      <c r="N196" s="378"/>
      <c r="O196" s="378"/>
      <c r="P196" s="378"/>
      <c r="Q196" s="378"/>
      <c r="R196" s="1"/>
      <c r="S196" s="1"/>
      <c r="T196" s="1"/>
      <c r="U196" s="1"/>
      <c r="V196" s="1"/>
      <c r="W196" s="1"/>
      <c r="X196" s="1"/>
      <c r="Y196" s="1"/>
      <c r="Z196" s="1"/>
    </row>
    <row r="197" spans="1:26" ht="15.75" customHeight="1">
      <c r="A197" s="378"/>
      <c r="B197" s="378"/>
      <c r="C197" s="378"/>
      <c r="D197" s="378"/>
      <c r="E197" s="378"/>
      <c r="F197" s="378"/>
      <c r="G197" s="378"/>
      <c r="H197" s="378"/>
      <c r="I197" s="378"/>
      <c r="J197" s="378"/>
      <c r="K197" s="378"/>
      <c r="L197" s="378"/>
      <c r="M197" s="378"/>
      <c r="N197" s="378"/>
      <c r="O197" s="378"/>
      <c r="P197" s="378"/>
      <c r="Q197" s="378"/>
      <c r="R197" s="1"/>
      <c r="S197" s="1"/>
      <c r="T197" s="1"/>
      <c r="U197" s="1"/>
      <c r="V197" s="1"/>
      <c r="W197" s="1"/>
      <c r="X197" s="1"/>
      <c r="Y197" s="1"/>
      <c r="Z197" s="1"/>
    </row>
    <row r="198" spans="1:26" ht="15.75" customHeight="1">
      <c r="A198" s="378"/>
      <c r="B198" s="378"/>
      <c r="C198" s="378"/>
      <c r="D198" s="378"/>
      <c r="E198" s="378"/>
      <c r="F198" s="378"/>
      <c r="G198" s="378"/>
      <c r="H198" s="378"/>
      <c r="I198" s="378"/>
      <c r="J198" s="378"/>
      <c r="K198" s="378"/>
      <c r="L198" s="378"/>
      <c r="M198" s="378"/>
      <c r="N198" s="378"/>
      <c r="O198" s="378"/>
      <c r="P198" s="378"/>
      <c r="Q198" s="378"/>
      <c r="R198" s="1"/>
      <c r="S198" s="1"/>
      <c r="T198" s="1"/>
      <c r="U198" s="1"/>
      <c r="V198" s="1"/>
      <c r="W198" s="1"/>
      <c r="X198" s="1"/>
      <c r="Y198" s="1"/>
      <c r="Z198" s="1"/>
    </row>
    <row r="199" spans="1:26" ht="15.75" customHeight="1">
      <c r="A199" s="378"/>
      <c r="B199" s="378"/>
      <c r="C199" s="378"/>
      <c r="D199" s="378"/>
      <c r="E199" s="378"/>
      <c r="F199" s="378"/>
      <c r="G199" s="378"/>
      <c r="H199" s="378"/>
      <c r="I199" s="378"/>
      <c r="J199" s="378"/>
      <c r="K199" s="378"/>
      <c r="L199" s="378"/>
      <c r="M199" s="378"/>
      <c r="N199" s="378"/>
      <c r="O199" s="378"/>
      <c r="P199" s="378"/>
      <c r="Q199" s="378"/>
      <c r="R199" s="1"/>
      <c r="S199" s="1"/>
      <c r="T199" s="1"/>
      <c r="U199" s="1"/>
      <c r="V199" s="1"/>
      <c r="W199" s="1"/>
      <c r="X199" s="1"/>
      <c r="Y199" s="1"/>
      <c r="Z199" s="1"/>
    </row>
    <row r="200" spans="1:26" ht="15.75" customHeight="1">
      <c r="A200" s="378"/>
      <c r="B200" s="378"/>
      <c r="C200" s="378"/>
      <c r="D200" s="378"/>
      <c r="E200" s="378"/>
      <c r="F200" s="378"/>
      <c r="G200" s="378"/>
      <c r="H200" s="378"/>
      <c r="I200" s="378"/>
      <c r="J200" s="378"/>
      <c r="K200" s="378"/>
      <c r="L200" s="378"/>
      <c r="M200" s="378"/>
      <c r="N200" s="378"/>
      <c r="O200" s="378"/>
      <c r="P200" s="378"/>
      <c r="Q200" s="378"/>
      <c r="R200" s="1"/>
      <c r="S200" s="1"/>
      <c r="T200" s="1"/>
      <c r="U200" s="1"/>
      <c r="V200" s="1"/>
      <c r="W200" s="1"/>
      <c r="X200" s="1"/>
      <c r="Y200" s="1"/>
      <c r="Z200" s="1"/>
    </row>
    <row r="201" spans="1:26" ht="15.75" customHeight="1">
      <c r="A201" s="378"/>
      <c r="B201" s="378"/>
      <c r="C201" s="378"/>
      <c r="D201" s="378"/>
      <c r="E201" s="378"/>
      <c r="F201" s="378"/>
      <c r="G201" s="378"/>
      <c r="H201" s="378"/>
      <c r="I201" s="378"/>
      <c r="J201" s="378"/>
      <c r="K201" s="378"/>
      <c r="L201" s="378"/>
      <c r="M201" s="378"/>
      <c r="N201" s="378"/>
      <c r="O201" s="378"/>
      <c r="P201" s="378"/>
      <c r="Q201" s="378"/>
      <c r="R201" s="1"/>
      <c r="S201" s="1"/>
      <c r="T201" s="1"/>
      <c r="U201" s="1"/>
      <c r="V201" s="1"/>
      <c r="W201" s="1"/>
      <c r="X201" s="1"/>
      <c r="Y201" s="1"/>
      <c r="Z201" s="1"/>
    </row>
    <row r="202" spans="1:26" ht="15.75" customHeight="1">
      <c r="A202" s="378"/>
      <c r="B202" s="378"/>
      <c r="C202" s="378"/>
      <c r="D202" s="378"/>
      <c r="E202" s="378"/>
      <c r="F202" s="378"/>
      <c r="G202" s="378"/>
      <c r="H202" s="378"/>
      <c r="I202" s="378"/>
      <c r="J202" s="378"/>
      <c r="K202" s="378"/>
      <c r="L202" s="378"/>
      <c r="M202" s="378"/>
      <c r="N202" s="378"/>
      <c r="O202" s="378"/>
      <c r="P202" s="378"/>
      <c r="Q202" s="378"/>
      <c r="R202" s="1"/>
      <c r="S202" s="1"/>
      <c r="T202" s="1"/>
      <c r="U202" s="1"/>
      <c r="V202" s="1"/>
      <c r="W202" s="1"/>
      <c r="X202" s="1"/>
      <c r="Y202" s="1"/>
      <c r="Z202" s="1"/>
    </row>
    <row r="203" spans="1:26" ht="15.75" customHeight="1">
      <c r="A203" s="378"/>
      <c r="B203" s="378"/>
      <c r="C203" s="378"/>
      <c r="D203" s="378"/>
      <c r="E203" s="378"/>
      <c r="F203" s="378"/>
      <c r="G203" s="378"/>
      <c r="H203" s="378"/>
      <c r="I203" s="378"/>
      <c r="J203" s="378"/>
      <c r="K203" s="378"/>
      <c r="L203" s="378"/>
      <c r="M203" s="378"/>
      <c r="N203" s="378"/>
      <c r="O203" s="378"/>
      <c r="P203" s="378"/>
      <c r="Q203" s="378"/>
      <c r="R203" s="1"/>
      <c r="S203" s="1"/>
      <c r="T203" s="1"/>
      <c r="U203" s="1"/>
      <c r="V203" s="1"/>
      <c r="W203" s="1"/>
      <c r="X203" s="1"/>
      <c r="Y203" s="1"/>
      <c r="Z203" s="1"/>
    </row>
    <row r="204" spans="1:26" ht="15.75" customHeight="1">
      <c r="A204" s="378"/>
      <c r="B204" s="378"/>
      <c r="C204" s="378"/>
      <c r="D204" s="378"/>
      <c r="E204" s="378"/>
      <c r="F204" s="378"/>
      <c r="G204" s="378"/>
      <c r="H204" s="378"/>
      <c r="I204" s="378"/>
      <c r="J204" s="378"/>
      <c r="K204" s="378"/>
      <c r="L204" s="378"/>
      <c r="M204" s="378"/>
      <c r="N204" s="378"/>
      <c r="O204" s="378"/>
      <c r="P204" s="378"/>
      <c r="Q204" s="378"/>
      <c r="R204" s="1"/>
      <c r="S204" s="1"/>
      <c r="T204" s="1"/>
      <c r="U204" s="1"/>
      <c r="V204" s="1"/>
      <c r="W204" s="1"/>
      <c r="X204" s="1"/>
      <c r="Y204" s="1"/>
      <c r="Z204" s="1"/>
    </row>
    <row r="205" spans="1:26" ht="15.75" customHeight="1">
      <c r="A205" s="378"/>
      <c r="B205" s="378"/>
      <c r="C205" s="378"/>
      <c r="D205" s="378"/>
      <c r="E205" s="378"/>
      <c r="F205" s="378"/>
      <c r="G205" s="378"/>
      <c r="H205" s="378"/>
      <c r="I205" s="378"/>
      <c r="J205" s="378"/>
      <c r="K205" s="378"/>
      <c r="L205" s="378"/>
      <c r="M205" s="378"/>
      <c r="N205" s="378"/>
      <c r="O205" s="378"/>
      <c r="P205" s="378"/>
      <c r="Q205" s="378"/>
      <c r="R205" s="1"/>
      <c r="S205" s="1"/>
      <c r="T205" s="1"/>
      <c r="U205" s="1"/>
      <c r="V205" s="1"/>
      <c r="W205" s="1"/>
      <c r="X205" s="1"/>
      <c r="Y205" s="1"/>
      <c r="Z205" s="1"/>
    </row>
    <row r="206" spans="1:26" ht="15.75" customHeight="1">
      <c r="A206" s="378"/>
      <c r="B206" s="378"/>
      <c r="C206" s="378"/>
      <c r="D206" s="378"/>
      <c r="E206" s="378"/>
      <c r="F206" s="378"/>
      <c r="G206" s="378"/>
      <c r="H206" s="378"/>
      <c r="I206" s="378"/>
      <c r="J206" s="378"/>
      <c r="K206" s="378"/>
      <c r="L206" s="378"/>
      <c r="M206" s="378"/>
      <c r="N206" s="378"/>
      <c r="O206" s="378"/>
      <c r="P206" s="378"/>
      <c r="Q206" s="378"/>
      <c r="R206" s="1"/>
      <c r="S206" s="1"/>
      <c r="T206" s="1"/>
      <c r="U206" s="1"/>
      <c r="V206" s="1"/>
      <c r="W206" s="1"/>
      <c r="X206" s="1"/>
      <c r="Y206" s="1"/>
      <c r="Z206" s="1"/>
    </row>
    <row r="207" spans="1:26" ht="15.75" customHeight="1">
      <c r="A207" s="378"/>
      <c r="B207" s="378"/>
      <c r="C207" s="378"/>
      <c r="D207" s="378"/>
      <c r="E207" s="378"/>
      <c r="F207" s="378"/>
      <c r="G207" s="378"/>
      <c r="H207" s="378"/>
      <c r="I207" s="378"/>
      <c r="J207" s="378"/>
      <c r="K207" s="378"/>
      <c r="L207" s="378"/>
      <c r="M207" s="378"/>
      <c r="N207" s="378"/>
      <c r="O207" s="378"/>
      <c r="P207" s="378"/>
      <c r="Q207" s="378"/>
      <c r="R207" s="1"/>
      <c r="S207" s="1"/>
      <c r="T207" s="1"/>
      <c r="U207" s="1"/>
      <c r="V207" s="1"/>
      <c r="W207" s="1"/>
      <c r="X207" s="1"/>
      <c r="Y207" s="1"/>
      <c r="Z207" s="1"/>
    </row>
    <row r="208" spans="1:26" ht="15.75" customHeight="1">
      <c r="A208" s="378"/>
      <c r="B208" s="378"/>
      <c r="C208" s="378"/>
      <c r="D208" s="378"/>
      <c r="E208" s="378"/>
      <c r="F208" s="378"/>
      <c r="G208" s="378"/>
      <c r="H208" s="378"/>
      <c r="I208" s="378"/>
      <c r="J208" s="378"/>
      <c r="K208" s="378"/>
      <c r="L208" s="378"/>
      <c r="M208" s="378"/>
      <c r="N208" s="378"/>
      <c r="O208" s="378"/>
      <c r="P208" s="378"/>
      <c r="Q208" s="378"/>
      <c r="R208" s="1"/>
      <c r="S208" s="1"/>
      <c r="T208" s="1"/>
      <c r="U208" s="1"/>
      <c r="V208" s="1"/>
      <c r="W208" s="1"/>
      <c r="X208" s="1"/>
      <c r="Y208" s="1"/>
      <c r="Z208" s="1"/>
    </row>
    <row r="209" spans="1:26" ht="15.75" customHeight="1">
      <c r="A209" s="378"/>
      <c r="B209" s="378"/>
      <c r="C209" s="378"/>
      <c r="D209" s="378"/>
      <c r="E209" s="378"/>
      <c r="F209" s="378"/>
      <c r="G209" s="378"/>
      <c r="H209" s="378"/>
      <c r="I209" s="378"/>
      <c r="J209" s="378"/>
      <c r="K209" s="378"/>
      <c r="L209" s="378"/>
      <c r="M209" s="378"/>
      <c r="N209" s="378"/>
      <c r="O209" s="378"/>
      <c r="P209" s="378"/>
      <c r="Q209" s="378"/>
      <c r="R209" s="1"/>
      <c r="S209" s="1"/>
      <c r="T209" s="1"/>
      <c r="U209" s="1"/>
      <c r="V209" s="1"/>
      <c r="W209" s="1"/>
      <c r="X209" s="1"/>
      <c r="Y209" s="1"/>
      <c r="Z209" s="1"/>
    </row>
    <row r="210" spans="1:26" ht="15.75" customHeight="1">
      <c r="A210" s="378"/>
      <c r="B210" s="378"/>
      <c r="C210" s="378"/>
      <c r="D210" s="378"/>
      <c r="E210" s="378"/>
      <c r="F210" s="378"/>
      <c r="G210" s="378"/>
      <c r="H210" s="378"/>
      <c r="I210" s="378"/>
      <c r="J210" s="378"/>
      <c r="K210" s="378"/>
      <c r="L210" s="378"/>
      <c r="M210" s="378"/>
      <c r="N210" s="378"/>
      <c r="O210" s="378"/>
      <c r="P210" s="378"/>
      <c r="Q210" s="378"/>
      <c r="R210" s="1"/>
      <c r="S210" s="1"/>
      <c r="T210" s="1"/>
      <c r="U210" s="1"/>
      <c r="V210" s="1"/>
      <c r="W210" s="1"/>
      <c r="X210" s="1"/>
      <c r="Y210" s="1"/>
      <c r="Z210" s="1"/>
    </row>
    <row r="211" spans="1:26" ht="15.75" customHeight="1">
      <c r="A211" s="378"/>
      <c r="B211" s="378"/>
      <c r="C211" s="378"/>
      <c r="D211" s="378"/>
      <c r="E211" s="378"/>
      <c r="F211" s="378"/>
      <c r="G211" s="378"/>
      <c r="H211" s="378"/>
      <c r="I211" s="378"/>
      <c r="J211" s="378"/>
      <c r="K211" s="378"/>
      <c r="L211" s="378"/>
      <c r="M211" s="378"/>
      <c r="N211" s="378"/>
      <c r="O211" s="378"/>
      <c r="P211" s="378"/>
      <c r="Q211" s="378"/>
      <c r="R211" s="1"/>
      <c r="S211" s="1"/>
      <c r="T211" s="1"/>
      <c r="U211" s="1"/>
      <c r="V211" s="1"/>
      <c r="W211" s="1"/>
      <c r="X211" s="1"/>
      <c r="Y211" s="1"/>
      <c r="Z211" s="1"/>
    </row>
    <row r="212" spans="1:26" ht="15.75" customHeight="1">
      <c r="A212" s="378"/>
      <c r="B212" s="378"/>
      <c r="C212" s="378"/>
      <c r="D212" s="378"/>
      <c r="E212" s="378"/>
      <c r="F212" s="378"/>
      <c r="G212" s="378"/>
      <c r="H212" s="378"/>
      <c r="I212" s="378"/>
      <c r="J212" s="378"/>
      <c r="K212" s="378"/>
      <c r="L212" s="378"/>
      <c r="M212" s="378"/>
      <c r="N212" s="378"/>
      <c r="O212" s="378"/>
      <c r="P212" s="378"/>
      <c r="Q212" s="378"/>
      <c r="R212" s="1"/>
      <c r="S212" s="1"/>
      <c r="T212" s="1"/>
      <c r="U212" s="1"/>
      <c r="V212" s="1"/>
      <c r="W212" s="1"/>
      <c r="X212" s="1"/>
      <c r="Y212" s="1"/>
      <c r="Z212" s="1"/>
    </row>
    <row r="213" spans="1:26" ht="15.75" customHeight="1">
      <c r="A213" s="378"/>
      <c r="B213" s="378"/>
      <c r="C213" s="378"/>
      <c r="D213" s="378"/>
      <c r="E213" s="378"/>
      <c r="F213" s="378"/>
      <c r="G213" s="378"/>
      <c r="H213" s="378"/>
      <c r="I213" s="378"/>
      <c r="J213" s="378"/>
      <c r="K213" s="378"/>
      <c r="L213" s="378"/>
      <c r="M213" s="378"/>
      <c r="N213" s="378"/>
      <c r="O213" s="378"/>
      <c r="P213" s="378"/>
      <c r="Q213" s="378"/>
      <c r="R213" s="1"/>
      <c r="S213" s="1"/>
      <c r="T213" s="1"/>
      <c r="U213" s="1"/>
      <c r="V213" s="1"/>
      <c r="W213" s="1"/>
      <c r="X213" s="1"/>
      <c r="Y213" s="1"/>
      <c r="Z213" s="1"/>
    </row>
    <row r="214" spans="1:26" ht="15.75" customHeight="1">
      <c r="A214" s="378"/>
      <c r="B214" s="378"/>
      <c r="C214" s="378"/>
      <c r="D214" s="378"/>
      <c r="E214" s="378"/>
      <c r="F214" s="378"/>
      <c r="G214" s="378"/>
      <c r="H214" s="378"/>
      <c r="I214" s="378"/>
      <c r="J214" s="378"/>
      <c r="K214" s="378"/>
      <c r="L214" s="378"/>
      <c r="M214" s="378"/>
      <c r="N214" s="378"/>
      <c r="O214" s="378"/>
      <c r="P214" s="378"/>
      <c r="Q214" s="378"/>
      <c r="R214" s="1"/>
      <c r="S214" s="1"/>
      <c r="T214" s="1"/>
      <c r="U214" s="1"/>
      <c r="V214" s="1"/>
      <c r="W214" s="1"/>
      <c r="X214" s="1"/>
      <c r="Y214" s="1"/>
      <c r="Z214" s="1"/>
    </row>
    <row r="215" spans="1:26" ht="15.75" customHeight="1">
      <c r="A215" s="378"/>
      <c r="B215" s="378"/>
      <c r="C215" s="378"/>
      <c r="D215" s="378"/>
      <c r="E215" s="378"/>
      <c r="F215" s="378"/>
      <c r="G215" s="378"/>
      <c r="H215" s="378"/>
      <c r="I215" s="378"/>
      <c r="J215" s="378"/>
      <c r="K215" s="378"/>
      <c r="L215" s="378"/>
      <c r="M215" s="378"/>
      <c r="N215" s="378"/>
      <c r="O215" s="378"/>
      <c r="P215" s="378"/>
      <c r="Q215" s="378"/>
      <c r="R215" s="1"/>
      <c r="S215" s="1"/>
      <c r="T215" s="1"/>
      <c r="U215" s="1"/>
      <c r="V215" s="1"/>
      <c r="W215" s="1"/>
      <c r="X215" s="1"/>
      <c r="Y215" s="1"/>
      <c r="Z215" s="1"/>
    </row>
    <row r="216" spans="1:26" ht="15.75" customHeight="1">
      <c r="A216" s="378"/>
      <c r="B216" s="378"/>
      <c r="C216" s="378"/>
      <c r="D216" s="378"/>
      <c r="E216" s="378"/>
      <c r="F216" s="378"/>
      <c r="G216" s="378"/>
      <c r="H216" s="378"/>
      <c r="I216" s="378"/>
      <c r="J216" s="378"/>
      <c r="K216" s="378"/>
      <c r="L216" s="378"/>
      <c r="M216" s="378"/>
      <c r="N216" s="378"/>
      <c r="O216" s="378"/>
      <c r="P216" s="378"/>
      <c r="Q216" s="378"/>
      <c r="R216" s="1"/>
      <c r="S216" s="1"/>
      <c r="T216" s="1"/>
      <c r="U216" s="1"/>
      <c r="V216" s="1"/>
      <c r="W216" s="1"/>
      <c r="X216" s="1"/>
      <c r="Y216" s="1"/>
      <c r="Z216" s="1"/>
    </row>
    <row r="217" spans="1:26" ht="15.75" customHeight="1">
      <c r="A217" s="378"/>
      <c r="B217" s="378"/>
      <c r="C217" s="378"/>
      <c r="D217" s="378"/>
      <c r="E217" s="378"/>
      <c r="F217" s="378"/>
      <c r="G217" s="378"/>
      <c r="H217" s="378"/>
      <c r="I217" s="378"/>
      <c r="J217" s="378"/>
      <c r="K217" s="378"/>
      <c r="L217" s="378"/>
      <c r="M217" s="378"/>
      <c r="N217" s="378"/>
      <c r="O217" s="378"/>
      <c r="P217" s="378"/>
      <c r="Q217" s="378"/>
      <c r="R217" s="1"/>
      <c r="S217" s="1"/>
      <c r="T217" s="1"/>
      <c r="U217" s="1"/>
      <c r="V217" s="1"/>
      <c r="W217" s="1"/>
      <c r="X217" s="1"/>
      <c r="Y217" s="1"/>
      <c r="Z217" s="1"/>
    </row>
    <row r="218" spans="1:26" ht="15.75" customHeight="1">
      <c r="A218" s="378"/>
      <c r="B218" s="378"/>
      <c r="C218" s="378"/>
      <c r="D218" s="378"/>
      <c r="E218" s="378"/>
      <c r="F218" s="378"/>
      <c r="G218" s="378"/>
      <c r="H218" s="378"/>
      <c r="I218" s="378"/>
      <c r="J218" s="378"/>
      <c r="K218" s="378"/>
      <c r="L218" s="378"/>
      <c r="M218" s="378"/>
      <c r="N218" s="378"/>
      <c r="O218" s="378"/>
      <c r="P218" s="378"/>
      <c r="Q218" s="378"/>
      <c r="R218" s="1"/>
      <c r="S218" s="1"/>
      <c r="T218" s="1"/>
      <c r="U218" s="1"/>
      <c r="V218" s="1"/>
      <c r="W218" s="1"/>
      <c r="X218" s="1"/>
      <c r="Y218" s="1"/>
      <c r="Z218" s="1"/>
    </row>
    <row r="219" spans="1:26" ht="15.75" customHeight="1">
      <c r="A219" s="378"/>
      <c r="B219" s="378"/>
      <c r="C219" s="378"/>
      <c r="D219" s="378"/>
      <c r="E219" s="378"/>
      <c r="F219" s="378"/>
      <c r="G219" s="378"/>
      <c r="H219" s="378"/>
      <c r="I219" s="378"/>
      <c r="J219" s="378"/>
      <c r="K219" s="378"/>
      <c r="L219" s="378"/>
      <c r="M219" s="378"/>
      <c r="N219" s="378"/>
      <c r="O219" s="378"/>
      <c r="P219" s="378"/>
      <c r="Q219" s="378"/>
      <c r="R219" s="1"/>
      <c r="S219" s="1"/>
      <c r="T219" s="1"/>
      <c r="U219" s="1"/>
      <c r="V219" s="1"/>
      <c r="W219" s="1"/>
      <c r="X219" s="1"/>
      <c r="Y219" s="1"/>
      <c r="Z219" s="1"/>
    </row>
    <row r="220" spans="1:26" ht="15.75" customHeight="1">
      <c r="A220" s="378"/>
      <c r="B220" s="378"/>
      <c r="C220" s="378"/>
      <c r="D220" s="378"/>
      <c r="E220" s="378"/>
      <c r="F220" s="378"/>
      <c r="G220" s="378"/>
      <c r="H220" s="378"/>
      <c r="I220" s="378"/>
      <c r="J220" s="378"/>
      <c r="K220" s="378"/>
      <c r="L220" s="378"/>
      <c r="M220" s="378"/>
      <c r="N220" s="378"/>
      <c r="O220" s="378"/>
      <c r="P220" s="378"/>
      <c r="Q220" s="378"/>
      <c r="R220" s="1"/>
      <c r="S220" s="1"/>
      <c r="T220" s="1"/>
      <c r="U220" s="1"/>
      <c r="V220" s="1"/>
      <c r="W220" s="1"/>
      <c r="X220" s="1"/>
      <c r="Y220" s="1"/>
      <c r="Z220" s="1"/>
    </row>
    <row r="221" spans="1:26" ht="15.75" customHeight="1">
      <c r="A221" s="378"/>
      <c r="B221" s="378"/>
      <c r="C221" s="378"/>
      <c r="D221" s="378"/>
      <c r="E221" s="378"/>
      <c r="F221" s="378"/>
      <c r="G221" s="378"/>
      <c r="H221" s="378"/>
      <c r="I221" s="378"/>
      <c r="J221" s="378"/>
      <c r="K221" s="378"/>
      <c r="L221" s="378"/>
      <c r="M221" s="378"/>
      <c r="N221" s="378"/>
      <c r="O221" s="378"/>
      <c r="P221" s="378"/>
      <c r="Q221" s="378"/>
      <c r="R221" s="1"/>
      <c r="S221" s="1"/>
      <c r="T221" s="1"/>
      <c r="U221" s="1"/>
      <c r="V221" s="1"/>
      <c r="W221" s="1"/>
      <c r="X221" s="1"/>
      <c r="Y221" s="1"/>
      <c r="Z221" s="1"/>
    </row>
    <row r="222" spans="1:26" ht="15.75" customHeight="1">
      <c r="A222" s="378"/>
      <c r="B222" s="378"/>
      <c r="C222" s="378"/>
      <c r="D222" s="378"/>
      <c r="E222" s="378"/>
      <c r="F222" s="378"/>
      <c r="G222" s="378"/>
      <c r="H222" s="378"/>
      <c r="I222" s="378"/>
      <c r="J222" s="378"/>
      <c r="K222" s="378"/>
      <c r="L222" s="378"/>
      <c r="M222" s="378"/>
      <c r="N222" s="378"/>
      <c r="O222" s="378"/>
      <c r="P222" s="378"/>
      <c r="Q222" s="378"/>
      <c r="R222" s="1"/>
      <c r="S222" s="1"/>
      <c r="T222" s="1"/>
      <c r="U222" s="1"/>
      <c r="V222" s="1"/>
      <c r="W222" s="1"/>
      <c r="X222" s="1"/>
      <c r="Y222" s="1"/>
      <c r="Z222" s="1"/>
    </row>
    <row r="223" spans="1:26" ht="15.75" customHeight="1">
      <c r="A223" s="378"/>
      <c r="B223" s="378"/>
      <c r="C223" s="378"/>
      <c r="D223" s="378"/>
      <c r="E223" s="378"/>
      <c r="F223" s="378"/>
      <c r="G223" s="378"/>
      <c r="H223" s="378"/>
      <c r="I223" s="378"/>
      <c r="J223" s="378"/>
      <c r="K223" s="378"/>
      <c r="L223" s="378"/>
      <c r="M223" s="378"/>
      <c r="N223" s="378"/>
      <c r="O223" s="378"/>
      <c r="P223" s="378"/>
      <c r="Q223" s="378"/>
      <c r="R223" s="1"/>
      <c r="S223" s="1"/>
      <c r="T223" s="1"/>
      <c r="U223" s="1"/>
      <c r="V223" s="1"/>
      <c r="W223" s="1"/>
      <c r="X223" s="1"/>
      <c r="Y223" s="1"/>
      <c r="Z223" s="1"/>
    </row>
    <row r="224" spans="1:26" ht="15.75" customHeight="1">
      <c r="A224" s="378"/>
      <c r="B224" s="378"/>
      <c r="C224" s="378"/>
      <c r="D224" s="378"/>
      <c r="E224" s="378"/>
      <c r="F224" s="378"/>
      <c r="G224" s="378"/>
      <c r="H224" s="378"/>
      <c r="I224" s="378"/>
      <c r="J224" s="378"/>
      <c r="K224" s="378"/>
      <c r="L224" s="378"/>
      <c r="M224" s="378"/>
      <c r="N224" s="378"/>
      <c r="O224" s="378"/>
      <c r="P224" s="378"/>
      <c r="Q224" s="378"/>
      <c r="R224" s="1"/>
      <c r="S224" s="1"/>
      <c r="T224" s="1"/>
      <c r="U224" s="1"/>
      <c r="V224" s="1"/>
      <c r="W224" s="1"/>
      <c r="X224" s="1"/>
      <c r="Y224" s="1"/>
      <c r="Z224" s="1"/>
    </row>
    <row r="225" spans="1:26" ht="15.75" customHeight="1">
      <c r="A225" s="378"/>
      <c r="B225" s="378"/>
      <c r="C225" s="378"/>
      <c r="D225" s="378"/>
      <c r="E225" s="378"/>
      <c r="F225" s="378"/>
      <c r="G225" s="378"/>
      <c r="H225" s="378"/>
      <c r="I225" s="378"/>
      <c r="J225" s="378"/>
      <c r="K225" s="378"/>
      <c r="L225" s="378"/>
      <c r="M225" s="378"/>
      <c r="N225" s="378"/>
      <c r="O225" s="378"/>
      <c r="P225" s="378"/>
      <c r="Q225" s="378"/>
      <c r="R225" s="1"/>
      <c r="S225" s="1"/>
      <c r="T225" s="1"/>
      <c r="U225" s="1"/>
      <c r="V225" s="1"/>
      <c r="W225" s="1"/>
      <c r="X225" s="1"/>
      <c r="Y225" s="1"/>
      <c r="Z225" s="1"/>
    </row>
    <row r="226" spans="1:26" ht="15.75" customHeight="1">
      <c r="A226" s="378"/>
      <c r="B226" s="378"/>
      <c r="C226" s="378"/>
      <c r="D226" s="378"/>
      <c r="E226" s="378"/>
      <c r="F226" s="378"/>
      <c r="G226" s="378"/>
      <c r="H226" s="378"/>
      <c r="I226" s="378"/>
      <c r="J226" s="378"/>
      <c r="K226" s="378"/>
      <c r="L226" s="378"/>
      <c r="M226" s="378"/>
      <c r="N226" s="378"/>
      <c r="O226" s="378"/>
      <c r="P226" s="378"/>
      <c r="Q226" s="378"/>
      <c r="R226" s="1"/>
      <c r="S226" s="1"/>
      <c r="T226" s="1"/>
      <c r="U226" s="1"/>
      <c r="V226" s="1"/>
      <c r="W226" s="1"/>
      <c r="X226" s="1"/>
      <c r="Y226" s="1"/>
      <c r="Z226" s="1"/>
    </row>
    <row r="227" spans="1:26" ht="15.75" customHeight="1">
      <c r="A227" s="378"/>
      <c r="B227" s="378"/>
      <c r="C227" s="378"/>
      <c r="D227" s="378"/>
      <c r="E227" s="378"/>
      <c r="F227" s="378"/>
      <c r="G227" s="378"/>
      <c r="H227" s="378"/>
      <c r="I227" s="378"/>
      <c r="J227" s="378"/>
      <c r="K227" s="378"/>
      <c r="L227" s="378"/>
      <c r="M227" s="378"/>
      <c r="N227" s="378"/>
      <c r="O227" s="378"/>
      <c r="P227" s="378"/>
      <c r="Q227" s="378"/>
      <c r="R227" s="1"/>
      <c r="S227" s="1"/>
      <c r="T227" s="1"/>
      <c r="U227" s="1"/>
      <c r="V227" s="1"/>
      <c r="W227" s="1"/>
      <c r="X227" s="1"/>
      <c r="Y227" s="1"/>
      <c r="Z227" s="1"/>
    </row>
    <row r="228" spans="1:26" ht="15.75" customHeight="1">
      <c r="A228" s="378"/>
      <c r="B228" s="378"/>
      <c r="C228" s="378"/>
      <c r="D228" s="378"/>
      <c r="E228" s="378"/>
      <c r="F228" s="378"/>
      <c r="G228" s="378"/>
      <c r="H228" s="378"/>
      <c r="I228" s="378"/>
      <c r="J228" s="378"/>
      <c r="K228" s="378"/>
      <c r="L228" s="378"/>
      <c r="M228" s="378"/>
      <c r="N228" s="378"/>
      <c r="O228" s="378"/>
      <c r="P228" s="378"/>
      <c r="Q228" s="378"/>
      <c r="R228" s="1"/>
      <c r="S228" s="1"/>
      <c r="T228" s="1"/>
      <c r="U228" s="1"/>
      <c r="V228" s="1"/>
      <c r="W228" s="1"/>
      <c r="X228" s="1"/>
      <c r="Y228" s="1"/>
      <c r="Z228" s="1"/>
    </row>
    <row r="229" spans="1:26" ht="15.75" customHeight="1">
      <c r="A229" s="378"/>
      <c r="B229" s="378"/>
      <c r="C229" s="378"/>
      <c r="D229" s="378"/>
      <c r="E229" s="378"/>
      <c r="F229" s="378"/>
      <c r="G229" s="378"/>
      <c r="H229" s="378"/>
      <c r="I229" s="378"/>
      <c r="J229" s="378"/>
      <c r="K229" s="378"/>
      <c r="L229" s="378"/>
      <c r="M229" s="378"/>
      <c r="N229" s="378"/>
      <c r="O229" s="378"/>
      <c r="P229" s="378"/>
      <c r="Q229" s="378"/>
      <c r="R229" s="1"/>
      <c r="S229" s="1"/>
      <c r="T229" s="1"/>
      <c r="U229" s="1"/>
      <c r="V229" s="1"/>
      <c r="W229" s="1"/>
      <c r="X229" s="1"/>
      <c r="Y229" s="1"/>
      <c r="Z229" s="1"/>
    </row>
    <row r="230" spans="1:26" ht="15.75" customHeight="1">
      <c r="A230" s="378"/>
      <c r="B230" s="378"/>
      <c r="C230" s="378"/>
      <c r="D230" s="378"/>
      <c r="E230" s="378"/>
      <c r="F230" s="378"/>
      <c r="G230" s="378"/>
      <c r="H230" s="378"/>
      <c r="I230" s="378"/>
      <c r="J230" s="378"/>
      <c r="K230" s="378"/>
      <c r="L230" s="378"/>
      <c r="M230" s="378"/>
      <c r="N230" s="378"/>
      <c r="O230" s="378"/>
      <c r="P230" s="378"/>
      <c r="Q230" s="378"/>
      <c r="R230" s="1"/>
      <c r="S230" s="1"/>
      <c r="T230" s="1"/>
      <c r="U230" s="1"/>
      <c r="V230" s="1"/>
      <c r="W230" s="1"/>
      <c r="X230" s="1"/>
      <c r="Y230" s="1"/>
      <c r="Z230" s="1"/>
    </row>
    <row r="231" spans="1:26" ht="15.75" customHeight="1">
      <c r="A231" s="378"/>
      <c r="B231" s="378"/>
      <c r="C231" s="378"/>
      <c r="D231" s="378"/>
      <c r="E231" s="378"/>
      <c r="F231" s="378"/>
      <c r="G231" s="378"/>
      <c r="H231" s="378"/>
      <c r="I231" s="378"/>
      <c r="J231" s="378"/>
      <c r="K231" s="378"/>
      <c r="L231" s="378"/>
      <c r="M231" s="378"/>
      <c r="N231" s="378"/>
      <c r="O231" s="378"/>
      <c r="P231" s="378"/>
      <c r="Q231" s="378"/>
      <c r="R231" s="1"/>
      <c r="S231" s="1"/>
      <c r="T231" s="1"/>
      <c r="U231" s="1"/>
      <c r="V231" s="1"/>
      <c r="W231" s="1"/>
      <c r="X231" s="1"/>
      <c r="Y231" s="1"/>
      <c r="Z231" s="1"/>
    </row>
    <row r="232" spans="1:26" ht="15.75" customHeight="1">
      <c r="A232" s="378"/>
      <c r="B232" s="378"/>
      <c r="C232" s="378"/>
      <c r="D232" s="378"/>
      <c r="E232" s="378"/>
      <c r="F232" s="378"/>
      <c r="G232" s="378"/>
      <c r="H232" s="378"/>
      <c r="I232" s="378"/>
      <c r="J232" s="378"/>
      <c r="K232" s="378"/>
      <c r="L232" s="378"/>
      <c r="M232" s="378"/>
      <c r="N232" s="378"/>
      <c r="O232" s="378"/>
      <c r="P232" s="378"/>
      <c r="Q232" s="378"/>
      <c r="R232" s="1"/>
      <c r="S232" s="1"/>
      <c r="T232" s="1"/>
      <c r="U232" s="1"/>
      <c r="V232" s="1"/>
      <c r="W232" s="1"/>
      <c r="X232" s="1"/>
      <c r="Y232" s="1"/>
      <c r="Z232" s="1"/>
    </row>
    <row r="233" spans="1:26" ht="15.75" customHeight="1">
      <c r="A233" s="378"/>
      <c r="B233" s="378"/>
      <c r="C233" s="378"/>
      <c r="D233" s="378"/>
      <c r="E233" s="378"/>
      <c r="F233" s="378"/>
      <c r="G233" s="378"/>
      <c r="H233" s="378"/>
      <c r="I233" s="378"/>
      <c r="J233" s="378"/>
      <c r="K233" s="378"/>
      <c r="L233" s="378"/>
      <c r="M233" s="378"/>
      <c r="N233" s="378"/>
      <c r="O233" s="378"/>
      <c r="P233" s="378"/>
      <c r="Q233" s="378"/>
      <c r="R233" s="1"/>
      <c r="S233" s="1"/>
      <c r="T233" s="1"/>
      <c r="U233" s="1"/>
      <c r="V233" s="1"/>
      <c r="W233" s="1"/>
      <c r="X233" s="1"/>
      <c r="Y233" s="1"/>
      <c r="Z233" s="1"/>
    </row>
    <row r="234" spans="1:26" ht="15.75" customHeight="1">
      <c r="A234" s="378"/>
      <c r="B234" s="378"/>
      <c r="C234" s="378"/>
      <c r="D234" s="378"/>
      <c r="E234" s="378"/>
      <c r="F234" s="378"/>
      <c r="G234" s="378"/>
      <c r="H234" s="378"/>
      <c r="I234" s="378"/>
      <c r="J234" s="378"/>
      <c r="K234" s="378"/>
      <c r="L234" s="378"/>
      <c r="M234" s="378"/>
      <c r="N234" s="378"/>
      <c r="O234" s="378"/>
      <c r="P234" s="378"/>
      <c r="Q234" s="378"/>
      <c r="R234" s="1"/>
      <c r="S234" s="1"/>
      <c r="T234" s="1"/>
      <c r="U234" s="1"/>
      <c r="V234" s="1"/>
      <c r="W234" s="1"/>
      <c r="X234" s="1"/>
      <c r="Y234" s="1"/>
      <c r="Z234" s="1"/>
    </row>
    <row r="235" spans="1:26" ht="15.75" customHeight="1">
      <c r="A235" s="378"/>
      <c r="B235" s="378"/>
      <c r="C235" s="378"/>
      <c r="D235" s="378"/>
      <c r="E235" s="378"/>
      <c r="F235" s="378"/>
      <c r="G235" s="378"/>
      <c r="H235" s="378"/>
      <c r="I235" s="378"/>
      <c r="J235" s="378"/>
      <c r="K235" s="378"/>
      <c r="L235" s="378"/>
      <c r="M235" s="378"/>
      <c r="N235" s="378"/>
      <c r="O235" s="378"/>
      <c r="P235" s="378"/>
      <c r="Q235" s="378"/>
      <c r="R235" s="1"/>
      <c r="S235" s="1"/>
      <c r="T235" s="1"/>
      <c r="U235" s="1"/>
      <c r="V235" s="1"/>
      <c r="W235" s="1"/>
      <c r="X235" s="1"/>
      <c r="Y235" s="1"/>
      <c r="Z235" s="1"/>
    </row>
    <row r="236" spans="1:26" ht="15.75" customHeight="1">
      <c r="A236" s="378"/>
      <c r="B236" s="378"/>
      <c r="C236" s="378"/>
      <c r="D236" s="378"/>
      <c r="E236" s="378"/>
      <c r="F236" s="378"/>
      <c r="G236" s="378"/>
      <c r="H236" s="378"/>
      <c r="I236" s="378"/>
      <c r="J236" s="378"/>
      <c r="K236" s="378"/>
      <c r="L236" s="378"/>
      <c r="M236" s="378"/>
      <c r="N236" s="378"/>
      <c r="O236" s="378"/>
      <c r="P236" s="378"/>
      <c r="Q236" s="378"/>
      <c r="R236" s="1"/>
      <c r="S236" s="1"/>
      <c r="T236" s="1"/>
      <c r="U236" s="1"/>
      <c r="V236" s="1"/>
      <c r="W236" s="1"/>
      <c r="X236" s="1"/>
      <c r="Y236" s="1"/>
      <c r="Z236" s="1"/>
    </row>
    <row r="237" spans="1:26" ht="15.75" customHeight="1">
      <c r="A237" s="378"/>
      <c r="B237" s="378"/>
      <c r="C237" s="378"/>
      <c r="D237" s="378"/>
      <c r="E237" s="378"/>
      <c r="F237" s="378"/>
      <c r="G237" s="378"/>
      <c r="H237" s="378"/>
      <c r="I237" s="378"/>
      <c r="J237" s="378"/>
      <c r="K237" s="378"/>
      <c r="L237" s="378"/>
      <c r="M237" s="378"/>
      <c r="N237" s="378"/>
      <c r="O237" s="378"/>
      <c r="P237" s="378"/>
      <c r="Q237" s="378"/>
      <c r="R237" s="1"/>
      <c r="S237" s="1"/>
      <c r="T237" s="1"/>
      <c r="U237" s="1"/>
      <c r="V237" s="1"/>
      <c r="W237" s="1"/>
      <c r="X237" s="1"/>
      <c r="Y237" s="1"/>
      <c r="Z237" s="1"/>
    </row>
    <row r="238" spans="1:26" ht="15.75" customHeight="1">
      <c r="A238" s="378"/>
      <c r="B238" s="378"/>
      <c r="C238" s="378"/>
      <c r="D238" s="378"/>
      <c r="E238" s="378"/>
      <c r="F238" s="378"/>
      <c r="G238" s="378"/>
      <c r="H238" s="378"/>
      <c r="I238" s="378"/>
      <c r="J238" s="378"/>
      <c r="K238" s="378"/>
      <c r="L238" s="378"/>
      <c r="M238" s="378"/>
      <c r="N238" s="378"/>
      <c r="O238" s="378"/>
      <c r="P238" s="378"/>
      <c r="Q238" s="378"/>
      <c r="R238" s="1"/>
      <c r="S238" s="1"/>
      <c r="T238" s="1"/>
      <c r="U238" s="1"/>
      <c r="V238" s="1"/>
      <c r="W238" s="1"/>
      <c r="X238" s="1"/>
      <c r="Y238" s="1"/>
      <c r="Z238" s="1"/>
    </row>
    <row r="239" spans="1:26" ht="15.75" customHeight="1">
      <c r="A239" s="378"/>
      <c r="B239" s="378"/>
      <c r="C239" s="378"/>
      <c r="D239" s="378"/>
      <c r="E239" s="378"/>
      <c r="F239" s="378"/>
      <c r="G239" s="378"/>
      <c r="H239" s="378"/>
      <c r="I239" s="378"/>
      <c r="J239" s="378"/>
      <c r="K239" s="378"/>
      <c r="L239" s="378"/>
      <c r="M239" s="378"/>
      <c r="N239" s="378"/>
      <c r="O239" s="378"/>
      <c r="P239" s="378"/>
      <c r="Q239" s="378"/>
      <c r="R239" s="1"/>
      <c r="S239" s="1"/>
      <c r="T239" s="1"/>
      <c r="U239" s="1"/>
      <c r="V239" s="1"/>
      <c r="W239" s="1"/>
      <c r="X239" s="1"/>
      <c r="Y239" s="1"/>
      <c r="Z239" s="1"/>
    </row>
    <row r="240" spans="1:26" ht="15.75" customHeight="1">
      <c r="A240" s="378"/>
      <c r="B240" s="378"/>
      <c r="C240" s="378"/>
      <c r="D240" s="378"/>
      <c r="E240" s="378"/>
      <c r="F240" s="378"/>
      <c r="G240" s="378"/>
      <c r="H240" s="378"/>
      <c r="I240" s="378"/>
      <c r="J240" s="378"/>
      <c r="K240" s="378"/>
      <c r="L240" s="378"/>
      <c r="M240" s="378"/>
      <c r="N240" s="378"/>
      <c r="O240" s="378"/>
      <c r="P240" s="378"/>
      <c r="Q240" s="378"/>
      <c r="R240" s="1"/>
      <c r="S240" s="1"/>
      <c r="T240" s="1"/>
      <c r="U240" s="1"/>
      <c r="V240" s="1"/>
      <c r="W240" s="1"/>
      <c r="X240" s="1"/>
      <c r="Y240" s="1"/>
      <c r="Z240" s="1"/>
    </row>
    <row r="241" spans="1:26" ht="15.75" customHeight="1">
      <c r="A241" s="378"/>
      <c r="B241" s="378"/>
      <c r="C241" s="378"/>
      <c r="D241" s="378"/>
      <c r="E241" s="378"/>
      <c r="F241" s="378"/>
      <c r="G241" s="378"/>
      <c r="H241" s="378"/>
      <c r="I241" s="378"/>
      <c r="J241" s="378"/>
      <c r="K241" s="378"/>
      <c r="L241" s="378"/>
      <c r="M241" s="378"/>
      <c r="N241" s="378"/>
      <c r="O241" s="378"/>
      <c r="P241" s="378"/>
      <c r="Q241" s="378"/>
      <c r="R241" s="1"/>
      <c r="S241" s="1"/>
      <c r="T241" s="1"/>
      <c r="U241" s="1"/>
      <c r="V241" s="1"/>
      <c r="W241" s="1"/>
      <c r="X241" s="1"/>
      <c r="Y241" s="1"/>
      <c r="Z241" s="1"/>
    </row>
    <row r="242" spans="1:26" ht="15.75" customHeight="1">
      <c r="A242" s="378"/>
      <c r="B242" s="378"/>
      <c r="C242" s="378"/>
      <c r="D242" s="378"/>
      <c r="E242" s="378"/>
      <c r="F242" s="378"/>
      <c r="G242" s="378"/>
      <c r="H242" s="378"/>
      <c r="I242" s="378"/>
      <c r="J242" s="378"/>
      <c r="K242" s="378"/>
      <c r="L242" s="378"/>
      <c r="M242" s="378"/>
      <c r="N242" s="378"/>
      <c r="O242" s="378"/>
      <c r="P242" s="378"/>
      <c r="Q242" s="378"/>
      <c r="R242" s="1"/>
      <c r="S242" s="1"/>
      <c r="T242" s="1"/>
      <c r="U242" s="1"/>
      <c r="V242" s="1"/>
      <c r="W242" s="1"/>
      <c r="X242" s="1"/>
      <c r="Y242" s="1"/>
      <c r="Z242" s="1"/>
    </row>
    <row r="243" spans="1:26" ht="15.75" customHeight="1">
      <c r="A243" s="378"/>
      <c r="B243" s="378"/>
      <c r="C243" s="378"/>
      <c r="D243" s="378"/>
      <c r="E243" s="378"/>
      <c r="F243" s="378"/>
      <c r="G243" s="378"/>
      <c r="H243" s="378"/>
      <c r="I243" s="378"/>
      <c r="J243" s="378"/>
      <c r="K243" s="378"/>
      <c r="L243" s="378"/>
      <c r="M243" s="378"/>
      <c r="N243" s="378"/>
      <c r="O243" s="378"/>
      <c r="P243" s="378"/>
      <c r="Q243" s="378"/>
      <c r="R243" s="1"/>
      <c r="S243" s="1"/>
      <c r="T243" s="1"/>
      <c r="U243" s="1"/>
      <c r="V243" s="1"/>
      <c r="W243" s="1"/>
      <c r="X243" s="1"/>
      <c r="Y243" s="1"/>
      <c r="Z243" s="1"/>
    </row>
    <row r="244" spans="1:26" ht="15.75" customHeight="1">
      <c r="A244" s="378"/>
      <c r="B244" s="378"/>
      <c r="C244" s="378"/>
      <c r="D244" s="378"/>
      <c r="E244" s="378"/>
      <c r="F244" s="378"/>
      <c r="G244" s="378"/>
      <c r="H244" s="378"/>
      <c r="I244" s="378"/>
      <c r="J244" s="378"/>
      <c r="K244" s="378"/>
      <c r="L244" s="378"/>
      <c r="M244" s="378"/>
      <c r="N244" s="378"/>
      <c r="O244" s="378"/>
      <c r="P244" s="378"/>
      <c r="Q244" s="378"/>
      <c r="R244" s="1"/>
      <c r="S244" s="1"/>
      <c r="T244" s="1"/>
      <c r="U244" s="1"/>
      <c r="V244" s="1"/>
      <c r="W244" s="1"/>
      <c r="X244" s="1"/>
      <c r="Y244" s="1"/>
      <c r="Z244" s="1"/>
    </row>
    <row r="245" spans="1:26" ht="15.75" customHeight="1">
      <c r="A245" s="378"/>
      <c r="B245" s="378"/>
      <c r="C245" s="378"/>
      <c r="D245" s="378"/>
      <c r="E245" s="378"/>
      <c r="F245" s="378"/>
      <c r="G245" s="378"/>
      <c r="H245" s="378"/>
      <c r="I245" s="378"/>
      <c r="J245" s="378"/>
      <c r="K245" s="378"/>
      <c r="L245" s="378"/>
      <c r="M245" s="378"/>
      <c r="N245" s="378"/>
      <c r="O245" s="378"/>
      <c r="P245" s="378"/>
      <c r="Q245" s="378"/>
      <c r="R245" s="1"/>
      <c r="S245" s="1"/>
      <c r="T245" s="1"/>
      <c r="U245" s="1"/>
      <c r="V245" s="1"/>
      <c r="W245" s="1"/>
      <c r="X245" s="1"/>
      <c r="Y245" s="1"/>
      <c r="Z245" s="1"/>
    </row>
    <row r="246" spans="1:26" ht="15.75" customHeight="1">
      <c r="A246" s="378"/>
      <c r="B246" s="378"/>
      <c r="C246" s="378"/>
      <c r="D246" s="378"/>
      <c r="E246" s="378"/>
      <c r="F246" s="378"/>
      <c r="G246" s="378"/>
      <c r="H246" s="378"/>
      <c r="I246" s="378"/>
      <c r="J246" s="378"/>
      <c r="K246" s="378"/>
      <c r="L246" s="378"/>
      <c r="M246" s="378"/>
      <c r="N246" s="378"/>
      <c r="O246" s="378"/>
      <c r="P246" s="378"/>
      <c r="Q246" s="378"/>
      <c r="R246" s="1"/>
      <c r="S246" s="1"/>
      <c r="T246" s="1"/>
      <c r="U246" s="1"/>
      <c r="V246" s="1"/>
      <c r="W246" s="1"/>
      <c r="X246" s="1"/>
      <c r="Y246" s="1"/>
      <c r="Z246" s="1"/>
    </row>
    <row r="247" spans="1:26" ht="15.75" customHeight="1">
      <c r="A247" s="378"/>
      <c r="B247" s="378"/>
      <c r="C247" s="378"/>
      <c r="D247" s="378"/>
      <c r="E247" s="378"/>
      <c r="F247" s="378"/>
      <c r="G247" s="378"/>
      <c r="H247" s="378"/>
      <c r="I247" s="378"/>
      <c r="J247" s="378"/>
      <c r="K247" s="378"/>
      <c r="L247" s="378"/>
      <c r="M247" s="378"/>
      <c r="N247" s="378"/>
      <c r="O247" s="378"/>
      <c r="P247" s="378"/>
      <c r="Q247" s="378"/>
      <c r="R247" s="1"/>
      <c r="S247" s="1"/>
      <c r="T247" s="1"/>
      <c r="U247" s="1"/>
      <c r="V247" s="1"/>
      <c r="W247" s="1"/>
      <c r="X247" s="1"/>
      <c r="Y247" s="1"/>
      <c r="Z247" s="1"/>
    </row>
    <row r="248" spans="1:26" ht="15.75" customHeight="1">
      <c r="A248" s="378"/>
      <c r="B248" s="378"/>
      <c r="C248" s="378"/>
      <c r="D248" s="378"/>
      <c r="E248" s="378"/>
      <c r="F248" s="378"/>
      <c r="G248" s="378"/>
      <c r="H248" s="378"/>
      <c r="I248" s="378"/>
      <c r="J248" s="378"/>
      <c r="K248" s="378"/>
      <c r="L248" s="378"/>
      <c r="M248" s="378"/>
      <c r="N248" s="378"/>
      <c r="O248" s="378"/>
      <c r="P248" s="378"/>
      <c r="Q248" s="378"/>
      <c r="R248" s="1"/>
      <c r="S248" s="1"/>
      <c r="T248" s="1"/>
      <c r="U248" s="1"/>
      <c r="V248" s="1"/>
      <c r="W248" s="1"/>
      <c r="X248" s="1"/>
      <c r="Y248" s="1"/>
      <c r="Z248" s="1"/>
    </row>
    <row r="249" spans="1:26" ht="15.75" customHeight="1">
      <c r="A249" s="378"/>
      <c r="B249" s="378"/>
      <c r="C249" s="378"/>
      <c r="D249" s="378"/>
      <c r="E249" s="378"/>
      <c r="F249" s="378"/>
      <c r="G249" s="378"/>
      <c r="H249" s="378"/>
      <c r="I249" s="378"/>
      <c r="J249" s="378"/>
      <c r="K249" s="378"/>
      <c r="L249" s="378"/>
      <c r="M249" s="378"/>
      <c r="N249" s="378"/>
      <c r="O249" s="378"/>
      <c r="P249" s="378"/>
      <c r="Q249" s="378"/>
      <c r="R249" s="1"/>
      <c r="S249" s="1"/>
      <c r="T249" s="1"/>
      <c r="U249" s="1"/>
      <c r="V249" s="1"/>
      <c r="W249" s="1"/>
      <c r="X249" s="1"/>
      <c r="Y249" s="1"/>
      <c r="Z249" s="1"/>
    </row>
    <row r="250" spans="1:26" ht="15.75" customHeight="1">
      <c r="A250" s="378"/>
      <c r="B250" s="378"/>
      <c r="C250" s="378"/>
      <c r="D250" s="378"/>
      <c r="E250" s="378"/>
      <c r="F250" s="378"/>
      <c r="G250" s="378"/>
      <c r="H250" s="378"/>
      <c r="I250" s="378"/>
      <c r="J250" s="378"/>
      <c r="K250" s="378"/>
      <c r="L250" s="378"/>
      <c r="M250" s="378"/>
      <c r="N250" s="378"/>
      <c r="O250" s="378"/>
      <c r="P250" s="378"/>
      <c r="Q250" s="378"/>
      <c r="R250" s="1"/>
      <c r="S250" s="1"/>
      <c r="T250" s="1"/>
      <c r="U250" s="1"/>
      <c r="V250" s="1"/>
      <c r="W250" s="1"/>
      <c r="X250" s="1"/>
      <c r="Y250" s="1"/>
      <c r="Z250" s="1"/>
    </row>
    <row r="251" spans="1:26" ht="15.75" customHeight="1">
      <c r="A251" s="378"/>
      <c r="B251" s="378"/>
      <c r="C251" s="378"/>
      <c r="D251" s="378"/>
      <c r="E251" s="378"/>
      <c r="F251" s="378"/>
      <c r="G251" s="378"/>
      <c r="H251" s="378"/>
      <c r="I251" s="378"/>
      <c r="J251" s="378"/>
      <c r="K251" s="378"/>
      <c r="L251" s="378"/>
      <c r="M251" s="378"/>
      <c r="N251" s="378"/>
      <c r="O251" s="378"/>
      <c r="P251" s="378"/>
      <c r="Q251" s="378"/>
      <c r="R251" s="1"/>
      <c r="S251" s="1"/>
      <c r="T251" s="1"/>
      <c r="U251" s="1"/>
      <c r="V251" s="1"/>
      <c r="W251" s="1"/>
      <c r="X251" s="1"/>
      <c r="Y251" s="1"/>
      <c r="Z251" s="1"/>
    </row>
    <row r="252" spans="1:26" ht="15.75" customHeight="1">
      <c r="A252" s="378"/>
      <c r="B252" s="378"/>
      <c r="C252" s="378"/>
      <c r="D252" s="378"/>
      <c r="E252" s="378"/>
      <c r="F252" s="378"/>
      <c r="G252" s="378"/>
      <c r="H252" s="378"/>
      <c r="I252" s="378"/>
      <c r="J252" s="378"/>
      <c r="K252" s="378"/>
      <c r="L252" s="378"/>
      <c r="M252" s="378"/>
      <c r="N252" s="378"/>
      <c r="O252" s="378"/>
      <c r="P252" s="378"/>
      <c r="Q252" s="378"/>
      <c r="R252" s="1"/>
      <c r="S252" s="1"/>
      <c r="T252" s="1"/>
      <c r="U252" s="1"/>
      <c r="V252" s="1"/>
      <c r="W252" s="1"/>
      <c r="X252" s="1"/>
      <c r="Y252" s="1"/>
      <c r="Z252" s="1"/>
    </row>
    <row r="253" spans="1:26" ht="15.75" customHeight="1">
      <c r="A253" s="378"/>
      <c r="B253" s="378"/>
      <c r="C253" s="378"/>
      <c r="D253" s="378"/>
      <c r="E253" s="378"/>
      <c r="F253" s="378"/>
      <c r="G253" s="378"/>
      <c r="H253" s="378"/>
      <c r="I253" s="378"/>
      <c r="J253" s="378"/>
      <c r="K253" s="378"/>
      <c r="L253" s="378"/>
      <c r="M253" s="378"/>
      <c r="N253" s="378"/>
      <c r="O253" s="378"/>
      <c r="P253" s="378"/>
      <c r="Q253" s="378"/>
      <c r="R253" s="1"/>
      <c r="S253" s="1"/>
      <c r="T253" s="1"/>
      <c r="U253" s="1"/>
      <c r="V253" s="1"/>
      <c r="W253" s="1"/>
      <c r="X253" s="1"/>
      <c r="Y253" s="1"/>
      <c r="Z253" s="1"/>
    </row>
    <row r="254" spans="1:26" ht="15.75" customHeight="1">
      <c r="A254" s="378"/>
      <c r="B254" s="378"/>
      <c r="C254" s="378"/>
      <c r="D254" s="378"/>
      <c r="E254" s="378"/>
      <c r="F254" s="378"/>
      <c r="G254" s="378"/>
      <c r="H254" s="378"/>
      <c r="I254" s="378"/>
      <c r="J254" s="378"/>
      <c r="K254" s="378"/>
      <c r="L254" s="378"/>
      <c r="M254" s="378"/>
      <c r="N254" s="378"/>
      <c r="O254" s="378"/>
      <c r="P254" s="378"/>
      <c r="Q254" s="378"/>
      <c r="R254" s="1"/>
      <c r="S254" s="1"/>
      <c r="T254" s="1"/>
      <c r="U254" s="1"/>
      <c r="V254" s="1"/>
      <c r="W254" s="1"/>
      <c r="X254" s="1"/>
      <c r="Y254" s="1"/>
      <c r="Z254" s="1"/>
    </row>
    <row r="255" spans="1:26" ht="15.75" customHeight="1">
      <c r="A255" s="378"/>
      <c r="B255" s="378"/>
      <c r="C255" s="378"/>
      <c r="D255" s="378"/>
      <c r="E255" s="378"/>
      <c r="F255" s="378"/>
      <c r="G255" s="378"/>
      <c r="H255" s="378"/>
      <c r="I255" s="378"/>
      <c r="J255" s="378"/>
      <c r="K255" s="378"/>
      <c r="L255" s="378"/>
      <c r="M255" s="378"/>
      <c r="N255" s="378"/>
      <c r="O255" s="378"/>
      <c r="P255" s="378"/>
      <c r="Q255" s="378"/>
      <c r="R255" s="1"/>
      <c r="S255" s="1"/>
      <c r="T255" s="1"/>
      <c r="U255" s="1"/>
      <c r="V255" s="1"/>
      <c r="W255" s="1"/>
      <c r="X255" s="1"/>
      <c r="Y255" s="1"/>
      <c r="Z255" s="1"/>
    </row>
    <row r="256" spans="1:26" ht="15.75" customHeight="1">
      <c r="A256" s="378"/>
      <c r="B256" s="378"/>
      <c r="C256" s="378"/>
      <c r="D256" s="378"/>
      <c r="E256" s="378"/>
      <c r="F256" s="378"/>
      <c r="G256" s="378"/>
      <c r="H256" s="378"/>
      <c r="I256" s="378"/>
      <c r="J256" s="378"/>
      <c r="K256" s="378"/>
      <c r="L256" s="378"/>
      <c r="M256" s="378"/>
      <c r="N256" s="378"/>
      <c r="O256" s="378"/>
      <c r="P256" s="378"/>
      <c r="Q256" s="378"/>
      <c r="R256" s="1"/>
      <c r="S256" s="1"/>
      <c r="T256" s="1"/>
      <c r="U256" s="1"/>
      <c r="V256" s="1"/>
      <c r="W256" s="1"/>
      <c r="X256" s="1"/>
      <c r="Y256" s="1"/>
      <c r="Z256" s="1"/>
    </row>
    <row r="257" spans="1:26" ht="15.75" customHeight="1">
      <c r="A257" s="378"/>
      <c r="B257" s="378"/>
      <c r="C257" s="378"/>
      <c r="D257" s="378"/>
      <c r="E257" s="378"/>
      <c r="F257" s="378"/>
      <c r="G257" s="378"/>
      <c r="H257" s="378"/>
      <c r="I257" s="378"/>
      <c r="J257" s="378"/>
      <c r="K257" s="378"/>
      <c r="L257" s="378"/>
      <c r="M257" s="378"/>
      <c r="N257" s="378"/>
      <c r="O257" s="378"/>
      <c r="P257" s="378"/>
      <c r="Q257" s="378"/>
      <c r="R257" s="1"/>
      <c r="S257" s="1"/>
      <c r="T257" s="1"/>
      <c r="U257" s="1"/>
      <c r="V257" s="1"/>
      <c r="W257" s="1"/>
      <c r="X257" s="1"/>
      <c r="Y257" s="1"/>
      <c r="Z257" s="1"/>
    </row>
    <row r="258" spans="1:26" ht="15.75" customHeight="1">
      <c r="A258" s="378"/>
      <c r="B258" s="378"/>
      <c r="C258" s="378"/>
      <c r="D258" s="378"/>
      <c r="E258" s="378"/>
      <c r="F258" s="378"/>
      <c r="G258" s="378"/>
      <c r="H258" s="378"/>
      <c r="I258" s="378"/>
      <c r="J258" s="378"/>
      <c r="K258" s="378"/>
      <c r="L258" s="378"/>
      <c r="M258" s="378"/>
      <c r="N258" s="378"/>
      <c r="O258" s="378"/>
      <c r="P258" s="378"/>
      <c r="Q258" s="378"/>
      <c r="R258" s="1"/>
      <c r="S258" s="1"/>
      <c r="T258" s="1"/>
      <c r="U258" s="1"/>
      <c r="V258" s="1"/>
      <c r="W258" s="1"/>
      <c r="X258" s="1"/>
      <c r="Y258" s="1"/>
      <c r="Z258" s="1"/>
    </row>
    <row r="259" spans="1:26" ht="15.75" customHeight="1">
      <c r="A259" s="378"/>
      <c r="B259" s="378"/>
      <c r="C259" s="378"/>
      <c r="D259" s="378"/>
      <c r="E259" s="378"/>
      <c r="F259" s="378"/>
      <c r="G259" s="378"/>
      <c r="H259" s="378"/>
      <c r="I259" s="378"/>
      <c r="J259" s="378"/>
      <c r="K259" s="378"/>
      <c r="L259" s="378"/>
      <c r="M259" s="378"/>
      <c r="N259" s="378"/>
      <c r="O259" s="378"/>
      <c r="P259" s="378"/>
      <c r="Q259" s="378"/>
      <c r="R259" s="1"/>
      <c r="S259" s="1"/>
      <c r="T259" s="1"/>
      <c r="U259" s="1"/>
      <c r="V259" s="1"/>
      <c r="W259" s="1"/>
      <c r="X259" s="1"/>
      <c r="Y259" s="1"/>
      <c r="Z259" s="1"/>
    </row>
    <row r="260" spans="1:26" ht="15.75" customHeight="1">
      <c r="A260" s="378"/>
      <c r="B260" s="378"/>
      <c r="C260" s="378"/>
      <c r="D260" s="378"/>
      <c r="E260" s="378"/>
      <c r="F260" s="378"/>
      <c r="G260" s="378"/>
      <c r="H260" s="378"/>
      <c r="I260" s="378"/>
      <c r="J260" s="378"/>
      <c r="K260" s="378"/>
      <c r="L260" s="378"/>
      <c r="M260" s="378"/>
      <c r="N260" s="378"/>
      <c r="O260" s="378"/>
      <c r="P260" s="378"/>
      <c r="Q260" s="378"/>
      <c r="R260" s="1"/>
      <c r="S260" s="1"/>
      <c r="T260" s="1"/>
      <c r="U260" s="1"/>
      <c r="V260" s="1"/>
      <c r="W260" s="1"/>
      <c r="X260" s="1"/>
      <c r="Y260" s="1"/>
      <c r="Z260" s="1"/>
    </row>
    <row r="261" spans="1:26" ht="15.75" customHeight="1">
      <c r="A261" s="378"/>
      <c r="B261" s="378"/>
      <c r="C261" s="378"/>
      <c r="D261" s="378"/>
      <c r="E261" s="378"/>
      <c r="F261" s="378"/>
      <c r="G261" s="378"/>
      <c r="H261" s="378"/>
      <c r="I261" s="378"/>
      <c r="J261" s="378"/>
      <c r="K261" s="378"/>
      <c r="L261" s="378"/>
      <c r="M261" s="378"/>
      <c r="N261" s="378"/>
      <c r="O261" s="378"/>
      <c r="P261" s="378"/>
      <c r="Q261" s="378"/>
      <c r="R261" s="1"/>
      <c r="S261" s="1"/>
      <c r="T261" s="1"/>
      <c r="U261" s="1"/>
      <c r="V261" s="1"/>
      <c r="W261" s="1"/>
      <c r="X261" s="1"/>
      <c r="Y261" s="1"/>
      <c r="Z261" s="1"/>
    </row>
    <row r="262" spans="1:26" ht="15.75" customHeight="1">
      <c r="A262" s="378"/>
      <c r="B262" s="378"/>
      <c r="C262" s="378"/>
      <c r="D262" s="378"/>
      <c r="E262" s="378"/>
      <c r="F262" s="378"/>
      <c r="G262" s="378"/>
      <c r="H262" s="378"/>
      <c r="I262" s="378"/>
      <c r="J262" s="378"/>
      <c r="K262" s="378"/>
      <c r="L262" s="378"/>
      <c r="M262" s="378"/>
      <c r="N262" s="378"/>
      <c r="O262" s="378"/>
      <c r="P262" s="378"/>
      <c r="Q262" s="378"/>
      <c r="R262" s="1"/>
      <c r="S262" s="1"/>
      <c r="T262" s="1"/>
      <c r="U262" s="1"/>
      <c r="V262" s="1"/>
      <c r="W262" s="1"/>
      <c r="X262" s="1"/>
      <c r="Y262" s="1"/>
      <c r="Z262" s="1"/>
    </row>
    <row r="263" spans="1:26" ht="15.75" customHeight="1">
      <c r="A263" s="378"/>
      <c r="B263" s="378"/>
      <c r="C263" s="378"/>
      <c r="D263" s="378"/>
      <c r="E263" s="378"/>
      <c r="F263" s="378"/>
      <c r="G263" s="378"/>
      <c r="H263" s="378"/>
      <c r="I263" s="378"/>
      <c r="J263" s="378"/>
      <c r="K263" s="378"/>
      <c r="L263" s="378"/>
      <c r="M263" s="378"/>
      <c r="N263" s="378"/>
      <c r="O263" s="378"/>
      <c r="P263" s="378"/>
      <c r="Q263" s="378"/>
      <c r="R263" s="1"/>
      <c r="S263" s="1"/>
      <c r="T263" s="1"/>
      <c r="U263" s="1"/>
      <c r="V263" s="1"/>
      <c r="W263" s="1"/>
      <c r="X263" s="1"/>
      <c r="Y263" s="1"/>
      <c r="Z263" s="1"/>
    </row>
    <row r="264" spans="1:26" ht="15.75" customHeight="1">
      <c r="A264" s="378"/>
      <c r="B264" s="378"/>
      <c r="C264" s="378"/>
      <c r="D264" s="378"/>
      <c r="E264" s="378"/>
      <c r="F264" s="378"/>
      <c r="G264" s="378"/>
      <c r="H264" s="378"/>
      <c r="I264" s="378"/>
      <c r="J264" s="378"/>
      <c r="K264" s="378"/>
      <c r="L264" s="378"/>
      <c r="M264" s="378"/>
      <c r="N264" s="378"/>
      <c r="O264" s="378"/>
      <c r="P264" s="378"/>
      <c r="Q264" s="378"/>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J24:L24"/>
    <mergeCell ref="J25:L25"/>
    <mergeCell ref="J2:J3"/>
    <mergeCell ref="J19:L19"/>
    <mergeCell ref="J20:L20"/>
    <mergeCell ref="J21:L21"/>
    <mergeCell ref="J22:L22"/>
    <mergeCell ref="J23:L23"/>
    <mergeCell ref="J14:L14"/>
    <mergeCell ref="J15:L15"/>
    <mergeCell ref="J16:L16"/>
    <mergeCell ref="J17:L17"/>
    <mergeCell ref="J18:L18"/>
    <mergeCell ref="K7:W7"/>
    <mergeCell ref="K8:W8"/>
    <mergeCell ref="K9:W9"/>
    <mergeCell ref="K10:W10"/>
    <mergeCell ref="J13:L13"/>
    <mergeCell ref="K2:W2"/>
    <mergeCell ref="K3:W3"/>
    <mergeCell ref="K4:W4"/>
    <mergeCell ref="K5:W5"/>
    <mergeCell ref="K6:W6"/>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AT1000"/>
  <sheetViews>
    <sheetView showGridLines="0" topLeftCell="AP11" zoomScale="75" zoomScaleNormal="75" workbookViewId="0">
      <selection activeCell="AS11" sqref="AS11:AT11"/>
    </sheetView>
  </sheetViews>
  <sheetFormatPr baseColWidth="10" defaultColWidth="12.625" defaultRowHeight="15" customHeight="1"/>
  <cols>
    <col min="1" max="1" width="4.5" customWidth="1"/>
    <col min="2" max="2" width="4.375" customWidth="1"/>
    <col min="3" max="4" width="34.25" customWidth="1"/>
    <col min="5" max="5" width="46.75" customWidth="1"/>
    <col min="6" max="12" width="36.125" customWidth="1"/>
    <col min="13" max="15" width="3.75" customWidth="1"/>
    <col min="16" max="16" width="4.75" customWidth="1"/>
    <col min="17" max="17" width="11.375" customWidth="1"/>
    <col min="18" max="18" width="22.5" customWidth="1"/>
    <col min="19" max="20" width="11.375" customWidth="1"/>
    <col min="21" max="21" width="6.125" customWidth="1"/>
    <col min="22" max="22" width="5.625" customWidth="1"/>
    <col min="23" max="23" width="5" customWidth="1"/>
    <col min="24" max="24" width="7.625" customWidth="1"/>
    <col min="25" max="25" width="11.375" customWidth="1"/>
    <col min="26" max="26" width="6.75" customWidth="1"/>
    <col min="27" max="27" width="7.375" customWidth="1"/>
    <col min="28" max="30" width="3.75" customWidth="1"/>
    <col min="31" max="31" width="4.75" customWidth="1"/>
    <col min="32" max="32" width="11" customWidth="1"/>
    <col min="33" max="33" width="29.25" customWidth="1"/>
    <col min="34" max="34" width="11" customWidth="1"/>
    <col min="35" max="35" width="15.125" customWidth="1"/>
    <col min="36" max="36" width="12.625" customWidth="1"/>
    <col min="37" max="37" width="17.125" customWidth="1"/>
    <col min="38" max="39" width="11" customWidth="1"/>
    <col min="40" max="41" width="54.5" hidden="1" customWidth="1"/>
    <col min="42" max="43" width="54.5" customWidth="1"/>
    <col min="44" max="44" width="42.25" customWidth="1"/>
    <col min="45" max="45" width="37.25" customWidth="1"/>
    <col min="46" max="46" width="25.875" customWidth="1"/>
  </cols>
  <sheetData>
    <row r="1" spans="1:46" ht="14.25">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46" ht="39" customHeight="1">
      <c r="A2" s="29"/>
      <c r="B2" s="528"/>
      <c r="C2" s="418"/>
      <c r="D2" s="530" t="s">
        <v>221</v>
      </c>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8"/>
      <c r="AT2" s="84" t="s">
        <v>222</v>
      </c>
    </row>
    <row r="3" spans="1:46" ht="29.25" customHeight="1">
      <c r="A3" s="29"/>
      <c r="B3" s="529"/>
      <c r="C3" s="421"/>
      <c r="D3" s="494"/>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4"/>
      <c r="AT3" s="85" t="s">
        <v>223</v>
      </c>
    </row>
    <row r="4" spans="1:46" ht="37.5" customHeight="1">
      <c r="A4" s="29"/>
      <c r="B4" s="494"/>
      <c r="C4" s="424"/>
      <c r="D4" s="561" t="s">
        <v>224</v>
      </c>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2"/>
      <c r="AT4" s="86" t="s">
        <v>225</v>
      </c>
    </row>
    <row r="5" spans="1:46" ht="10.5" customHeight="1">
      <c r="A5" s="29"/>
      <c r="B5" s="501"/>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row>
    <row r="6" spans="1:46" ht="30" customHeight="1">
      <c r="A6" s="40"/>
      <c r="B6" s="547" t="s">
        <v>226</v>
      </c>
      <c r="C6" s="538" t="s">
        <v>227</v>
      </c>
      <c r="D6" s="514"/>
      <c r="E6" s="514"/>
      <c r="F6" s="514"/>
      <c r="G6" s="514"/>
      <c r="H6" s="514"/>
      <c r="I6" s="514"/>
      <c r="J6" s="514"/>
      <c r="K6" s="514"/>
      <c r="L6" s="515"/>
      <c r="M6" s="539" t="s">
        <v>189</v>
      </c>
      <c r="N6" s="514"/>
      <c r="O6" s="514"/>
      <c r="P6" s="514"/>
      <c r="Q6" s="515"/>
      <c r="R6" s="540" t="s">
        <v>228</v>
      </c>
      <c r="S6" s="514"/>
      <c r="T6" s="514"/>
      <c r="U6" s="514"/>
      <c r="V6" s="514"/>
      <c r="W6" s="514"/>
      <c r="X6" s="514"/>
      <c r="Y6" s="514"/>
      <c r="Z6" s="514"/>
      <c r="AA6" s="515"/>
      <c r="AB6" s="539" t="s">
        <v>229</v>
      </c>
      <c r="AC6" s="514"/>
      <c r="AD6" s="514"/>
      <c r="AE6" s="514"/>
      <c r="AF6" s="515"/>
      <c r="AG6" s="541" t="s">
        <v>230</v>
      </c>
      <c r="AH6" s="514"/>
      <c r="AI6" s="514"/>
      <c r="AJ6" s="514"/>
      <c r="AK6" s="514"/>
      <c r="AL6" s="514"/>
      <c r="AM6" s="515"/>
      <c r="AN6" s="542" t="s">
        <v>231</v>
      </c>
      <c r="AO6" s="514"/>
      <c r="AP6" s="514"/>
      <c r="AQ6" s="514"/>
      <c r="AR6" s="515"/>
      <c r="AS6" s="562" t="s">
        <v>232</v>
      </c>
      <c r="AT6" s="558"/>
    </row>
    <row r="7" spans="1:46" ht="42.75" customHeight="1">
      <c r="A7" s="40"/>
      <c r="B7" s="548"/>
      <c r="C7" s="549" t="s">
        <v>156</v>
      </c>
      <c r="D7" s="549" t="s">
        <v>337</v>
      </c>
      <c r="E7" s="549" t="s">
        <v>160</v>
      </c>
      <c r="F7" s="549" t="s">
        <v>164</v>
      </c>
      <c r="G7" s="549" t="s">
        <v>233</v>
      </c>
      <c r="H7" s="549" t="s">
        <v>172</v>
      </c>
      <c r="I7" s="549" t="s">
        <v>234</v>
      </c>
      <c r="J7" s="549" t="s">
        <v>180</v>
      </c>
      <c r="K7" s="549" t="s">
        <v>184</v>
      </c>
      <c r="L7" s="549" t="s">
        <v>186</v>
      </c>
      <c r="M7" s="550" t="s">
        <v>138</v>
      </c>
      <c r="N7" s="550" t="s">
        <v>139</v>
      </c>
      <c r="O7" s="550" t="s">
        <v>110</v>
      </c>
      <c r="P7" s="61"/>
      <c r="Q7" s="550" t="s">
        <v>235</v>
      </c>
      <c r="R7" s="551" t="s">
        <v>236</v>
      </c>
      <c r="S7" s="543" t="s">
        <v>237</v>
      </c>
      <c r="T7" s="515"/>
      <c r="U7" s="552" t="s">
        <v>168</v>
      </c>
      <c r="V7" s="552" t="s">
        <v>170</v>
      </c>
      <c r="W7" s="552" t="s">
        <v>174</v>
      </c>
      <c r="X7" s="552" t="s">
        <v>178</v>
      </c>
      <c r="Y7" s="551" t="s">
        <v>238</v>
      </c>
      <c r="Z7" s="553" t="s">
        <v>138</v>
      </c>
      <c r="AA7" s="553" t="s">
        <v>139</v>
      </c>
      <c r="AB7" s="550" t="s">
        <v>138</v>
      </c>
      <c r="AC7" s="550" t="s">
        <v>139</v>
      </c>
      <c r="AD7" s="550" t="s">
        <v>110</v>
      </c>
      <c r="AE7" s="61"/>
      <c r="AF7" s="550" t="s">
        <v>235</v>
      </c>
      <c r="AG7" s="554" t="s">
        <v>182</v>
      </c>
      <c r="AH7" s="554" t="s">
        <v>162</v>
      </c>
      <c r="AI7" s="554" t="s">
        <v>49</v>
      </c>
      <c r="AJ7" s="544" t="s">
        <v>191</v>
      </c>
      <c r="AK7" s="515"/>
      <c r="AL7" s="544" t="s">
        <v>194</v>
      </c>
      <c r="AM7" s="515"/>
      <c r="AN7" s="80" t="s">
        <v>204</v>
      </c>
      <c r="AO7" s="555" t="s">
        <v>232</v>
      </c>
      <c r="AP7" s="80" t="s">
        <v>206</v>
      </c>
      <c r="AQ7" s="555" t="s">
        <v>232</v>
      </c>
      <c r="AR7" s="80" t="s">
        <v>239</v>
      </c>
      <c r="AS7" s="559"/>
      <c r="AT7" s="560"/>
    </row>
    <row r="8" spans="1:46" ht="76.5" customHeight="1">
      <c r="A8" s="40"/>
      <c r="B8" s="556"/>
      <c r="C8" s="556"/>
      <c r="D8" s="556"/>
      <c r="E8" s="556"/>
      <c r="F8" s="556"/>
      <c r="G8" s="556"/>
      <c r="H8" s="556"/>
      <c r="I8" s="556"/>
      <c r="J8" s="556"/>
      <c r="K8" s="556"/>
      <c r="L8" s="556"/>
      <c r="M8" s="556"/>
      <c r="N8" s="556"/>
      <c r="O8" s="556"/>
      <c r="P8" s="62" t="s">
        <v>240</v>
      </c>
      <c r="Q8" s="556"/>
      <c r="R8" s="556"/>
      <c r="S8" s="71" t="s">
        <v>241</v>
      </c>
      <c r="T8" s="71" t="s">
        <v>242</v>
      </c>
      <c r="U8" s="556"/>
      <c r="V8" s="556"/>
      <c r="W8" s="556"/>
      <c r="X8" s="556"/>
      <c r="Y8" s="556"/>
      <c r="Z8" s="556"/>
      <c r="AA8" s="556"/>
      <c r="AB8" s="556"/>
      <c r="AC8" s="556"/>
      <c r="AD8" s="556"/>
      <c r="AE8" s="62" t="s">
        <v>240</v>
      </c>
      <c r="AF8" s="556"/>
      <c r="AG8" s="556"/>
      <c r="AH8" s="556"/>
      <c r="AI8" s="556"/>
      <c r="AJ8" s="81" t="s">
        <v>243</v>
      </c>
      <c r="AK8" s="81" t="s">
        <v>156</v>
      </c>
      <c r="AL8" s="81" t="s">
        <v>244</v>
      </c>
      <c r="AM8" s="81" t="s">
        <v>245</v>
      </c>
      <c r="AN8" s="80" t="s">
        <v>246</v>
      </c>
      <c r="AO8" s="556"/>
      <c r="AP8" s="80" t="s">
        <v>246</v>
      </c>
      <c r="AQ8" s="556"/>
      <c r="AR8" s="80" t="s">
        <v>246</v>
      </c>
      <c r="AS8" s="563"/>
      <c r="AT8" s="564"/>
    </row>
    <row r="9" spans="1:46" ht="214.5" customHeight="1">
      <c r="A9" s="29"/>
      <c r="B9" s="46">
        <v>1</v>
      </c>
      <c r="C9" s="178" t="s">
        <v>72</v>
      </c>
      <c r="D9" s="178" t="s">
        <v>88</v>
      </c>
      <c r="E9" s="178" t="s">
        <v>380</v>
      </c>
      <c r="F9" s="178" t="s">
        <v>50</v>
      </c>
      <c r="G9" s="180" t="s">
        <v>381</v>
      </c>
      <c r="H9" s="180" t="s">
        <v>382</v>
      </c>
      <c r="I9" s="180" t="s">
        <v>383</v>
      </c>
      <c r="J9" s="178" t="s">
        <v>281</v>
      </c>
      <c r="K9" s="183" t="s">
        <v>80</v>
      </c>
      <c r="L9" s="219" t="s">
        <v>7</v>
      </c>
      <c r="M9" s="184">
        <v>3</v>
      </c>
      <c r="N9" s="184">
        <v>2</v>
      </c>
      <c r="O9" s="185">
        <f t="shared" ref="O9:O11" si="0">+M9*N9</f>
        <v>6</v>
      </c>
      <c r="P9" s="184">
        <f t="shared" ref="P9:P11" si="1">(IFERROR(VALUE(CONCATENATE(M9,N9)),0))</f>
        <v>32</v>
      </c>
      <c r="Q9" s="185">
        <f>(IFERROR(VLOOKUP(P9,'[1]INF GENERAL'!$F$3:$H$27,2,FALSE),0))</f>
        <v>0</v>
      </c>
      <c r="R9" s="178" t="s">
        <v>384</v>
      </c>
      <c r="S9" s="192" t="s">
        <v>43</v>
      </c>
      <c r="T9" s="192"/>
      <c r="U9" s="222">
        <v>25</v>
      </c>
      <c r="V9" s="222">
        <v>25</v>
      </c>
      <c r="W9" s="222">
        <v>25</v>
      </c>
      <c r="X9" s="222">
        <v>25</v>
      </c>
      <c r="Y9" s="195">
        <f t="shared" ref="Y9:Y11" si="2">SUM(U9:X9)</f>
        <v>100</v>
      </c>
      <c r="Z9" s="192">
        <v>2</v>
      </c>
      <c r="AA9" s="192">
        <v>0</v>
      </c>
      <c r="AB9" s="183">
        <v>2</v>
      </c>
      <c r="AC9" s="183">
        <v>2</v>
      </c>
      <c r="AD9" s="183">
        <f t="shared" ref="AD9:AD11" si="3">+AB9*AC9</f>
        <v>4</v>
      </c>
      <c r="AE9" s="183">
        <f t="shared" ref="AE9:AE11" si="4">IFERROR(VALUE(CONCATENATE(AB9,AC9)),0)</f>
        <v>22</v>
      </c>
      <c r="AF9" s="106">
        <f>IFERROR(VLOOKUP(AE9,'[1]INF GENERAL'!$F$3:$H$27,2,FALSE),0)</f>
        <v>0</v>
      </c>
      <c r="AG9" s="179" t="s">
        <v>385</v>
      </c>
      <c r="AH9" s="183" t="s">
        <v>43</v>
      </c>
      <c r="AI9" s="183" t="s">
        <v>51</v>
      </c>
      <c r="AJ9" s="183" t="s">
        <v>50</v>
      </c>
      <c r="AK9" s="183" t="s">
        <v>72</v>
      </c>
      <c r="AL9" s="223">
        <v>44929</v>
      </c>
      <c r="AM9" s="224">
        <v>45291</v>
      </c>
      <c r="AN9" s="225" t="s">
        <v>386</v>
      </c>
      <c r="AO9" s="83" t="s">
        <v>286</v>
      </c>
      <c r="AP9" s="226" t="s">
        <v>387</v>
      </c>
      <c r="AQ9" s="83" t="s">
        <v>361</v>
      </c>
      <c r="AR9" s="226" t="s">
        <v>388</v>
      </c>
      <c r="AS9" s="545" t="s">
        <v>361</v>
      </c>
      <c r="AT9" s="546"/>
    </row>
    <row r="10" spans="1:46" ht="214.5" customHeight="1">
      <c r="A10" s="29"/>
      <c r="B10" s="46">
        <v>2</v>
      </c>
      <c r="C10" s="178" t="s">
        <v>72</v>
      </c>
      <c r="D10" s="178" t="s">
        <v>88</v>
      </c>
      <c r="E10" s="178" t="s">
        <v>380</v>
      </c>
      <c r="F10" s="178" t="s">
        <v>50</v>
      </c>
      <c r="G10" s="180" t="s">
        <v>389</v>
      </c>
      <c r="H10" s="180" t="s">
        <v>390</v>
      </c>
      <c r="I10" s="180" t="s">
        <v>391</v>
      </c>
      <c r="J10" s="178" t="s">
        <v>281</v>
      </c>
      <c r="K10" s="183" t="s">
        <v>80</v>
      </c>
      <c r="L10" s="219" t="s">
        <v>7</v>
      </c>
      <c r="M10" s="184">
        <v>4</v>
      </c>
      <c r="N10" s="184">
        <v>2</v>
      </c>
      <c r="O10" s="185">
        <f t="shared" si="0"/>
        <v>8</v>
      </c>
      <c r="P10" s="184">
        <f t="shared" si="1"/>
        <v>42</v>
      </c>
      <c r="Q10" s="185">
        <f>(IFERROR(VLOOKUP(P10,'[1]INF GENERAL'!$F$3:$H$27,2,FALSE),0))</f>
        <v>0</v>
      </c>
      <c r="R10" s="178" t="s">
        <v>392</v>
      </c>
      <c r="S10" s="192" t="s">
        <v>43</v>
      </c>
      <c r="T10" s="192"/>
      <c r="U10" s="222">
        <v>25</v>
      </c>
      <c r="V10" s="222">
        <v>25</v>
      </c>
      <c r="W10" s="222">
        <v>25</v>
      </c>
      <c r="X10" s="222">
        <v>25</v>
      </c>
      <c r="Y10" s="195">
        <f t="shared" si="2"/>
        <v>100</v>
      </c>
      <c r="Z10" s="192">
        <v>2</v>
      </c>
      <c r="AA10" s="192">
        <v>0</v>
      </c>
      <c r="AB10" s="183">
        <v>2</v>
      </c>
      <c r="AC10" s="183">
        <v>2</v>
      </c>
      <c r="AD10" s="183">
        <f t="shared" si="3"/>
        <v>4</v>
      </c>
      <c r="AE10" s="183">
        <f t="shared" si="4"/>
        <v>22</v>
      </c>
      <c r="AF10" s="106">
        <f>IFERROR(VLOOKUP(AE10,'[1]INF GENERAL'!$F$3:$H$27,2,FALSE),0)</f>
        <v>0</v>
      </c>
      <c r="AG10" s="179" t="s">
        <v>393</v>
      </c>
      <c r="AH10" s="183" t="s">
        <v>43</v>
      </c>
      <c r="AI10" s="183" t="s">
        <v>51</v>
      </c>
      <c r="AJ10" s="183" t="s">
        <v>50</v>
      </c>
      <c r="AK10" s="183" t="s">
        <v>72</v>
      </c>
      <c r="AL10" s="223">
        <v>44929</v>
      </c>
      <c r="AM10" s="224">
        <v>45291</v>
      </c>
      <c r="AN10" s="225" t="s">
        <v>394</v>
      </c>
      <c r="AO10" s="83" t="s">
        <v>286</v>
      </c>
      <c r="AP10" s="225" t="s">
        <v>395</v>
      </c>
      <c r="AQ10" s="83" t="s">
        <v>361</v>
      </c>
      <c r="AR10" s="226" t="s">
        <v>396</v>
      </c>
      <c r="AS10" s="545" t="s">
        <v>397</v>
      </c>
      <c r="AT10" s="546"/>
    </row>
    <row r="11" spans="1:46" ht="261.75" customHeight="1">
      <c r="A11" s="29"/>
      <c r="B11" s="46">
        <v>3</v>
      </c>
      <c r="C11" s="178" t="s">
        <v>72</v>
      </c>
      <c r="D11" s="178" t="s">
        <v>88</v>
      </c>
      <c r="E11" s="178" t="s">
        <v>398</v>
      </c>
      <c r="F11" s="178" t="s">
        <v>50</v>
      </c>
      <c r="G11" s="180" t="s">
        <v>399</v>
      </c>
      <c r="H11" s="180" t="s">
        <v>400</v>
      </c>
      <c r="I11" s="180" t="s">
        <v>401</v>
      </c>
      <c r="J11" s="178" t="s">
        <v>281</v>
      </c>
      <c r="K11" s="183" t="s">
        <v>80</v>
      </c>
      <c r="L11" s="219" t="s">
        <v>7</v>
      </c>
      <c r="M11" s="184">
        <v>4</v>
      </c>
      <c r="N11" s="184">
        <v>2</v>
      </c>
      <c r="O11" s="185">
        <f t="shared" si="0"/>
        <v>8</v>
      </c>
      <c r="P11" s="184">
        <f t="shared" si="1"/>
        <v>42</v>
      </c>
      <c r="Q11" s="185">
        <f>(IFERROR(VLOOKUP(P11,'[1]INF GENERAL'!$F$3:$H$27,2,FALSE),0))</f>
        <v>0</v>
      </c>
      <c r="R11" s="180" t="s">
        <v>402</v>
      </c>
      <c r="S11" s="192" t="s">
        <v>43</v>
      </c>
      <c r="T11" s="192"/>
      <c r="U11" s="222">
        <v>25</v>
      </c>
      <c r="V11" s="222">
        <v>25</v>
      </c>
      <c r="W11" s="222">
        <v>25</v>
      </c>
      <c r="X11" s="222">
        <v>25</v>
      </c>
      <c r="Y11" s="195">
        <f t="shared" si="2"/>
        <v>100</v>
      </c>
      <c r="Z11" s="192">
        <v>2</v>
      </c>
      <c r="AA11" s="192">
        <v>0</v>
      </c>
      <c r="AB11" s="183">
        <v>2</v>
      </c>
      <c r="AC11" s="183">
        <v>2</v>
      </c>
      <c r="AD11" s="183">
        <f t="shared" si="3"/>
        <v>4</v>
      </c>
      <c r="AE11" s="183">
        <f t="shared" si="4"/>
        <v>22</v>
      </c>
      <c r="AF11" s="106">
        <f>IFERROR(VLOOKUP(AE11,'[1]INF GENERAL'!$F$3:$H$27,2,FALSE),0)</f>
        <v>0</v>
      </c>
      <c r="AG11" s="180" t="s">
        <v>403</v>
      </c>
      <c r="AH11" s="183" t="s">
        <v>43</v>
      </c>
      <c r="AI11" s="183" t="s">
        <v>51</v>
      </c>
      <c r="AJ11" s="183" t="s">
        <v>50</v>
      </c>
      <c r="AK11" s="183" t="s">
        <v>72</v>
      </c>
      <c r="AL11" s="223">
        <v>44929</v>
      </c>
      <c r="AM11" s="224">
        <v>45291</v>
      </c>
      <c r="AN11" s="225" t="s">
        <v>404</v>
      </c>
      <c r="AO11" s="83" t="s">
        <v>286</v>
      </c>
      <c r="AP11" s="225" t="s">
        <v>405</v>
      </c>
      <c r="AQ11" s="83" t="s">
        <v>361</v>
      </c>
      <c r="AR11" s="225" t="s">
        <v>406</v>
      </c>
      <c r="AS11" s="545" t="s">
        <v>397</v>
      </c>
      <c r="AT11" s="546"/>
    </row>
    <row r="12" spans="1:46" ht="57.75" customHeight="1">
      <c r="A12" s="29"/>
      <c r="B12" s="50"/>
      <c r="C12" s="104"/>
      <c r="D12" s="104"/>
      <c r="E12" s="104"/>
      <c r="F12" s="104"/>
      <c r="G12" s="104"/>
      <c r="H12" s="104"/>
      <c r="I12" s="104"/>
      <c r="J12" s="104"/>
      <c r="K12" s="104"/>
      <c r="L12" s="104"/>
      <c r="M12" s="220"/>
      <c r="N12" s="221"/>
      <c r="O12" s="221"/>
      <c r="P12" s="221"/>
      <c r="Q12" s="221"/>
      <c r="R12" s="221"/>
      <c r="S12" s="221"/>
      <c r="T12" s="221"/>
      <c r="U12" s="221"/>
      <c r="V12" s="221"/>
      <c r="W12" s="221"/>
      <c r="X12" s="221"/>
      <c r="Y12" s="221"/>
      <c r="Z12" s="221"/>
      <c r="AA12" s="221"/>
      <c r="AB12" s="104"/>
      <c r="AC12" s="98"/>
      <c r="AD12" s="98"/>
      <c r="AE12" s="104"/>
      <c r="AF12" s="104"/>
      <c r="AG12" s="104"/>
      <c r="AH12" s="104"/>
      <c r="AI12" s="104"/>
      <c r="AJ12" s="104"/>
      <c r="AK12" s="104"/>
      <c r="AL12" s="104"/>
      <c r="AM12" s="104"/>
      <c r="AN12" s="104"/>
      <c r="AO12" s="104"/>
      <c r="AP12" s="104"/>
      <c r="AQ12" s="104"/>
      <c r="AR12" s="225"/>
      <c r="AS12" s="104"/>
      <c r="AT12" s="104"/>
    </row>
    <row r="13" spans="1:46" ht="15" customHeight="1">
      <c r="A13" s="29"/>
      <c r="B13" s="50"/>
      <c r="C13" s="104"/>
      <c r="D13" s="104"/>
      <c r="E13" s="104"/>
      <c r="F13" s="104"/>
      <c r="G13" s="104"/>
      <c r="H13" s="104"/>
      <c r="I13" s="104"/>
      <c r="J13" s="104"/>
      <c r="K13" s="104"/>
      <c r="L13" s="104"/>
      <c r="M13" s="105"/>
      <c r="N13" s="105"/>
      <c r="O13" s="105"/>
      <c r="P13" s="105"/>
      <c r="Q13" s="105"/>
      <c r="R13" s="105"/>
      <c r="S13" s="105"/>
      <c r="T13" s="105"/>
      <c r="U13" s="105"/>
      <c r="V13" s="105"/>
      <c r="W13" s="105"/>
      <c r="X13" s="105"/>
      <c r="Y13" s="105"/>
      <c r="Z13" s="105"/>
      <c r="AA13" s="105"/>
      <c r="AB13" s="104"/>
      <c r="AC13" s="98"/>
      <c r="AD13" s="98"/>
      <c r="AE13" s="104"/>
      <c r="AF13" s="98"/>
      <c r="AG13" s="98"/>
      <c r="AH13" s="98"/>
      <c r="AI13" s="98"/>
      <c r="AJ13" s="98"/>
      <c r="AK13" s="98"/>
      <c r="AL13" s="98"/>
      <c r="AM13" s="98"/>
      <c r="AN13" s="98"/>
      <c r="AO13" s="98"/>
      <c r="AP13" s="98"/>
      <c r="AQ13" s="98"/>
      <c r="AR13" s="225"/>
      <c r="AS13" s="98"/>
      <c r="AT13" s="104"/>
    </row>
    <row r="14" spans="1:46" ht="24.75" customHeight="1">
      <c r="A14" s="29"/>
      <c r="B14" s="50"/>
      <c r="C14" s="565" t="s">
        <v>376</v>
      </c>
      <c r="D14" s="566"/>
      <c r="E14" s="566"/>
      <c r="F14" s="566"/>
      <c r="G14" s="566"/>
      <c r="H14" s="546"/>
      <c r="I14" s="103"/>
      <c r="J14" s="103"/>
      <c r="K14" s="104"/>
      <c r="L14" s="105"/>
      <c r="M14" s="105"/>
      <c r="N14" s="105"/>
      <c r="O14" s="105"/>
      <c r="P14" s="105"/>
      <c r="Q14" s="105"/>
      <c r="R14" s="105"/>
      <c r="S14" s="105"/>
      <c r="T14" s="105"/>
      <c r="U14" s="105"/>
      <c r="V14" s="105"/>
      <c r="W14" s="105"/>
      <c r="X14" s="105"/>
      <c r="Y14" s="105"/>
      <c r="Z14" s="105"/>
      <c r="AA14" s="104"/>
      <c r="AB14" s="98"/>
      <c r="AC14" s="98"/>
      <c r="AD14" s="104"/>
      <c r="AE14" s="98"/>
      <c r="AF14" s="98"/>
      <c r="AG14" s="98"/>
      <c r="AH14" s="98"/>
      <c r="AI14" s="98"/>
      <c r="AJ14" s="98"/>
      <c r="AK14" s="98"/>
      <c r="AL14" s="98"/>
      <c r="AM14" s="98"/>
      <c r="AN14" s="98"/>
      <c r="AO14" s="98"/>
      <c r="AP14" s="98"/>
      <c r="AQ14" s="98"/>
      <c r="AR14" s="98"/>
      <c r="AS14" s="104"/>
      <c r="AT14" s="116"/>
    </row>
    <row r="15" spans="1:46" ht="105.75" customHeight="1">
      <c r="A15" s="29"/>
      <c r="B15" s="50"/>
      <c r="C15" s="567" t="s">
        <v>407</v>
      </c>
      <c r="D15" s="546"/>
      <c r="E15" s="567" t="s">
        <v>408</v>
      </c>
      <c r="F15" s="546"/>
      <c r="G15" s="567" t="s">
        <v>409</v>
      </c>
      <c r="H15" s="546"/>
      <c r="I15" s="104" t="s">
        <v>410</v>
      </c>
      <c r="J15" s="104"/>
      <c r="K15" s="104"/>
      <c r="L15" s="104"/>
      <c r="M15" s="105"/>
      <c r="N15" s="105"/>
      <c r="O15" s="105"/>
      <c r="P15" s="105"/>
      <c r="Q15" s="105"/>
      <c r="R15" s="105"/>
      <c r="S15" s="105"/>
      <c r="T15" s="105"/>
      <c r="U15" s="105"/>
      <c r="V15" s="105"/>
      <c r="W15" s="105"/>
      <c r="X15" s="105"/>
      <c r="Y15" s="105"/>
      <c r="Z15" s="105"/>
      <c r="AA15" s="105"/>
      <c r="AB15" s="104"/>
      <c r="AC15" s="98"/>
      <c r="AD15" s="98"/>
      <c r="AE15" s="104"/>
      <c r="AF15" s="98"/>
      <c r="AG15" s="98"/>
      <c r="AH15" s="98"/>
      <c r="AI15" s="98"/>
      <c r="AJ15" s="98"/>
      <c r="AK15" s="98"/>
      <c r="AL15" s="98"/>
      <c r="AM15" s="98"/>
      <c r="AN15" s="98"/>
      <c r="AO15" s="98"/>
      <c r="AP15" s="98"/>
      <c r="AQ15" s="98"/>
      <c r="AR15" s="98"/>
      <c r="AS15" s="98"/>
      <c r="AT15" s="104"/>
    </row>
    <row r="16" spans="1:46" ht="18.75" customHeight="1">
      <c r="A16" s="29"/>
      <c r="B16" s="50"/>
      <c r="C16" s="104"/>
      <c r="D16" s="104"/>
      <c r="E16" s="104"/>
      <c r="F16" s="104"/>
      <c r="G16" s="104"/>
      <c r="H16" s="104"/>
      <c r="I16" s="104"/>
      <c r="J16" s="104"/>
      <c r="K16" s="104"/>
      <c r="L16" s="104"/>
      <c r="M16" s="105"/>
      <c r="N16" s="105"/>
      <c r="O16" s="105"/>
      <c r="P16" s="105"/>
      <c r="Q16" s="105"/>
      <c r="R16" s="105"/>
      <c r="S16" s="105"/>
      <c r="T16" s="105"/>
      <c r="U16" s="105"/>
      <c r="V16" s="105"/>
      <c r="W16" s="105"/>
      <c r="X16" s="105"/>
      <c r="Y16" s="105"/>
      <c r="Z16" s="105"/>
      <c r="AA16" s="105"/>
      <c r="AB16" s="104"/>
      <c r="AC16" s="98"/>
      <c r="AD16" s="98"/>
      <c r="AE16" s="104"/>
      <c r="AF16" s="98"/>
      <c r="AG16" s="98"/>
      <c r="AH16" s="98"/>
      <c r="AI16" s="98"/>
      <c r="AJ16" s="98"/>
      <c r="AK16" s="98"/>
      <c r="AL16" s="98"/>
      <c r="AM16" s="98"/>
      <c r="AN16" s="98"/>
      <c r="AO16" s="98"/>
      <c r="AP16" s="98"/>
      <c r="AQ16" s="98"/>
      <c r="AR16" s="98"/>
      <c r="AS16" s="98"/>
      <c r="AT16" s="104"/>
    </row>
    <row r="17" spans="1:46" ht="18.75" customHeight="1">
      <c r="A17" s="29"/>
      <c r="B17" s="50"/>
      <c r="C17" s="104"/>
      <c r="D17" s="104"/>
      <c r="E17" s="104"/>
      <c r="F17" s="104"/>
      <c r="G17" s="104"/>
      <c r="H17" s="104"/>
      <c r="I17" s="104"/>
      <c r="J17" s="104"/>
      <c r="K17" s="104"/>
      <c r="L17" s="104"/>
      <c r="M17" s="105"/>
      <c r="N17" s="105"/>
      <c r="O17" s="105"/>
      <c r="P17" s="105"/>
      <c r="Q17" s="105"/>
      <c r="R17" s="105"/>
      <c r="S17" s="105"/>
      <c r="T17" s="105"/>
      <c r="U17" s="105"/>
      <c r="V17" s="105"/>
      <c r="W17" s="105"/>
      <c r="X17" s="105"/>
      <c r="Y17" s="105"/>
      <c r="Z17" s="105"/>
      <c r="AA17" s="105"/>
      <c r="AB17" s="98"/>
      <c r="AC17" s="98"/>
      <c r="AD17" s="98"/>
      <c r="AE17" s="98"/>
      <c r="AF17" s="98"/>
      <c r="AG17" s="98"/>
      <c r="AH17" s="98"/>
      <c r="AI17" s="98"/>
      <c r="AJ17" s="98"/>
      <c r="AK17" s="98"/>
      <c r="AL17" s="98"/>
      <c r="AM17" s="98"/>
      <c r="AN17" s="98"/>
      <c r="AO17" s="98"/>
      <c r="AP17" s="98"/>
      <c r="AQ17" s="98"/>
      <c r="AR17" s="98"/>
      <c r="AS17" s="98"/>
      <c r="AT17" s="104"/>
    </row>
    <row r="18" spans="1:46" ht="18.75" customHeight="1">
      <c r="A18" s="29"/>
      <c r="B18" s="50"/>
      <c r="C18" s="104"/>
      <c r="D18" s="104"/>
      <c r="E18" s="104"/>
      <c r="F18" s="104"/>
      <c r="G18" s="104"/>
      <c r="H18" s="104"/>
      <c r="I18" s="104"/>
      <c r="J18" s="104"/>
      <c r="K18" s="104"/>
      <c r="L18" s="104"/>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104"/>
    </row>
    <row r="19" spans="1:46"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1"/>
      <c r="AC19" s="56"/>
      <c r="AD19" s="56"/>
      <c r="AE19" s="56"/>
      <c r="AF19" s="56"/>
      <c r="AG19" s="56"/>
      <c r="AH19" s="56"/>
      <c r="AI19" s="56"/>
      <c r="AJ19" s="56"/>
      <c r="AK19" s="56"/>
      <c r="AL19" s="56"/>
      <c r="AM19" s="56"/>
      <c r="AN19" s="56"/>
      <c r="AO19" s="56"/>
      <c r="AP19" s="56"/>
      <c r="AQ19" s="56"/>
      <c r="AR19" s="56"/>
      <c r="AS19" s="56"/>
      <c r="AT19" s="51"/>
    </row>
    <row r="20" spans="1:46"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1"/>
      <c r="AC20" s="56"/>
      <c r="AD20" s="56"/>
      <c r="AE20" s="56"/>
      <c r="AF20" s="56"/>
      <c r="AG20" s="56"/>
      <c r="AH20" s="56"/>
      <c r="AI20" s="56"/>
      <c r="AJ20" s="56"/>
      <c r="AK20" s="56"/>
      <c r="AL20" s="56"/>
      <c r="AM20" s="56"/>
      <c r="AN20" s="56"/>
      <c r="AO20" s="56"/>
      <c r="AP20" s="56"/>
      <c r="AQ20" s="56"/>
      <c r="AR20" s="56"/>
      <c r="AS20" s="56"/>
      <c r="AT20" s="51"/>
    </row>
    <row r="21" spans="1:46" ht="18.75" customHeight="1">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1"/>
      <c r="AC21" s="56"/>
      <c r="AD21" s="56"/>
      <c r="AE21" s="56"/>
      <c r="AF21" s="56"/>
      <c r="AG21" s="56"/>
      <c r="AH21" s="56"/>
      <c r="AI21" s="56"/>
      <c r="AJ21" s="56"/>
      <c r="AK21" s="56"/>
      <c r="AL21" s="56"/>
      <c r="AM21" s="56"/>
      <c r="AN21" s="56"/>
      <c r="AO21" s="56"/>
      <c r="AP21" s="56"/>
      <c r="AQ21" s="56"/>
      <c r="AR21" s="56"/>
      <c r="AS21" s="56"/>
      <c r="AT21" s="51"/>
    </row>
    <row r="22" spans="1:46" ht="18.75" customHeight="1">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1"/>
      <c r="AC22" s="56"/>
      <c r="AD22" s="56"/>
      <c r="AE22" s="56"/>
      <c r="AF22" s="56"/>
      <c r="AG22" s="56"/>
      <c r="AH22" s="56"/>
      <c r="AI22" s="56"/>
      <c r="AJ22" s="56"/>
      <c r="AK22" s="56"/>
      <c r="AL22" s="56"/>
      <c r="AM22" s="56"/>
      <c r="AN22" s="56"/>
      <c r="AO22" s="56"/>
      <c r="AP22" s="56"/>
      <c r="AQ22" s="56"/>
      <c r="AR22" s="56"/>
      <c r="AS22" s="56"/>
      <c r="AT22" s="51"/>
    </row>
    <row r="23" spans="1:46" ht="18.75" customHeight="1">
      <c r="A23" s="29"/>
      <c r="B23" s="55"/>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1"/>
      <c r="AC23" s="56"/>
      <c r="AD23" s="56"/>
      <c r="AE23" s="56"/>
      <c r="AF23" s="56"/>
      <c r="AG23" s="56"/>
      <c r="AH23" s="56"/>
      <c r="AI23" s="56"/>
      <c r="AJ23" s="56"/>
      <c r="AK23" s="56"/>
      <c r="AL23" s="56"/>
      <c r="AM23" s="56"/>
      <c r="AN23" s="56"/>
      <c r="AO23" s="56"/>
      <c r="AP23" s="56"/>
      <c r="AQ23" s="56"/>
      <c r="AR23" s="56"/>
      <c r="AS23" s="56"/>
      <c r="AT23" s="51"/>
    </row>
    <row r="24" spans="1:46" ht="18.75" customHeight="1">
      <c r="A24" s="29"/>
      <c r="B24" s="55"/>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1"/>
      <c r="AC24" s="56"/>
      <c r="AD24" s="56"/>
      <c r="AE24" s="56"/>
      <c r="AF24" s="56"/>
      <c r="AG24" s="56"/>
      <c r="AH24" s="56"/>
      <c r="AI24" s="56"/>
      <c r="AJ24" s="56"/>
      <c r="AK24" s="56"/>
      <c r="AL24" s="56"/>
      <c r="AM24" s="56"/>
      <c r="AN24" s="56"/>
      <c r="AO24" s="56"/>
      <c r="AP24" s="56"/>
      <c r="AQ24" s="56"/>
      <c r="AR24" s="56"/>
      <c r="AS24" s="56"/>
      <c r="AT24" s="51"/>
    </row>
    <row r="25" spans="1:46" ht="18.75" customHeight="1">
      <c r="A25" s="29"/>
      <c r="B25" s="55"/>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1"/>
      <c r="AC25" s="56"/>
      <c r="AD25" s="56"/>
      <c r="AE25" s="56"/>
      <c r="AF25" s="56"/>
      <c r="AG25" s="56"/>
      <c r="AH25" s="56"/>
      <c r="AI25" s="56"/>
      <c r="AJ25" s="56"/>
      <c r="AK25" s="56"/>
      <c r="AL25" s="56"/>
      <c r="AM25" s="56"/>
      <c r="AN25" s="56"/>
      <c r="AO25" s="56"/>
      <c r="AP25" s="56"/>
      <c r="AQ25" s="56"/>
      <c r="AR25" s="56"/>
      <c r="AS25" s="56"/>
      <c r="AT25" s="51"/>
    </row>
    <row r="26" spans="1:46" ht="18.75" customHeight="1">
      <c r="A26" s="29"/>
      <c r="B26" s="55"/>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1"/>
      <c r="AC26" s="56"/>
      <c r="AD26" s="56"/>
      <c r="AE26" s="56"/>
      <c r="AF26" s="56"/>
      <c r="AG26" s="56"/>
      <c r="AH26" s="56"/>
      <c r="AI26" s="56"/>
      <c r="AJ26" s="56"/>
      <c r="AK26" s="56"/>
      <c r="AL26" s="56"/>
      <c r="AM26" s="56"/>
      <c r="AN26" s="56"/>
      <c r="AO26" s="56"/>
      <c r="AP26" s="56"/>
      <c r="AQ26" s="56"/>
      <c r="AR26" s="56"/>
      <c r="AS26" s="56"/>
      <c r="AT26" s="51"/>
    </row>
    <row r="27" spans="1:46" ht="18.75" customHeight="1">
      <c r="A27" s="29"/>
      <c r="B27" s="55"/>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1"/>
      <c r="AC27" s="56"/>
      <c r="AD27" s="56"/>
      <c r="AE27" s="56"/>
      <c r="AF27" s="56"/>
      <c r="AG27" s="56"/>
      <c r="AH27" s="56"/>
      <c r="AI27" s="56"/>
      <c r="AJ27" s="56"/>
      <c r="AK27" s="56"/>
      <c r="AL27" s="56"/>
      <c r="AM27" s="56"/>
      <c r="AN27" s="56"/>
      <c r="AO27" s="56"/>
      <c r="AP27" s="56"/>
      <c r="AQ27" s="56"/>
      <c r="AR27" s="56"/>
      <c r="AS27" s="56"/>
      <c r="AT27" s="51"/>
    </row>
    <row r="28" spans="1:46" ht="18.75" customHeight="1">
      <c r="A28" s="29"/>
      <c r="B28" s="55"/>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1"/>
      <c r="AC28" s="56"/>
      <c r="AD28" s="56"/>
      <c r="AE28" s="56"/>
      <c r="AF28" s="56"/>
      <c r="AG28" s="56"/>
      <c r="AH28" s="56"/>
      <c r="AI28" s="56"/>
      <c r="AJ28" s="56"/>
      <c r="AK28" s="56"/>
      <c r="AL28" s="56"/>
      <c r="AM28" s="56"/>
      <c r="AN28" s="56"/>
      <c r="AO28" s="56"/>
      <c r="AP28" s="56"/>
      <c r="AQ28" s="56"/>
      <c r="AR28" s="56"/>
      <c r="AS28" s="56"/>
      <c r="AT28" s="51"/>
    </row>
    <row r="29" spans="1:46" ht="21" customHeight="1">
      <c r="A29" s="29"/>
      <c r="B29" s="50"/>
      <c r="C29" s="51"/>
      <c r="D29" s="51"/>
      <c r="E29" s="57"/>
      <c r="F29" s="57"/>
      <c r="G29" s="57"/>
      <c r="H29" s="57"/>
      <c r="I29" s="57"/>
      <c r="J29" s="57"/>
      <c r="K29" s="57"/>
      <c r="L29" s="57"/>
      <c r="M29" s="57"/>
      <c r="N29" s="57"/>
      <c r="O29" s="57"/>
      <c r="P29" s="57"/>
      <c r="Q29" s="57"/>
      <c r="R29" s="57"/>
      <c r="S29" s="57"/>
      <c r="T29" s="57"/>
      <c r="U29" s="57"/>
      <c r="V29" s="57"/>
      <c r="W29" s="57"/>
      <c r="X29" s="57"/>
      <c r="Y29" s="57"/>
      <c r="Z29" s="57"/>
      <c r="AA29" s="57"/>
      <c r="AB29" s="51"/>
      <c r="AC29" s="57"/>
      <c r="AD29" s="57"/>
      <c r="AE29" s="57"/>
      <c r="AF29" s="57"/>
      <c r="AG29" s="57"/>
      <c r="AH29" s="57"/>
      <c r="AI29" s="57"/>
      <c r="AJ29" s="57"/>
      <c r="AK29" s="57"/>
      <c r="AL29" s="57"/>
      <c r="AM29" s="57"/>
      <c r="AN29" s="57"/>
      <c r="AO29" s="57"/>
      <c r="AP29" s="57"/>
      <c r="AQ29" s="57"/>
      <c r="AR29" s="57"/>
      <c r="AS29" s="57"/>
      <c r="AT29" s="51"/>
    </row>
    <row r="30" spans="1:46" ht="26.25" customHeight="1">
      <c r="A30" s="29"/>
      <c r="B30" s="50"/>
      <c r="C30" s="51"/>
      <c r="D30" s="51"/>
      <c r="E30" s="58"/>
      <c r="F30" s="58"/>
      <c r="G30" s="58"/>
      <c r="H30" s="58"/>
      <c r="I30" s="58"/>
      <c r="J30" s="58"/>
      <c r="K30" s="58"/>
      <c r="L30" s="58"/>
      <c r="M30" s="58"/>
      <c r="N30" s="58"/>
      <c r="O30" s="58"/>
      <c r="P30" s="58"/>
      <c r="Q30" s="58"/>
      <c r="R30" s="58"/>
      <c r="S30" s="58"/>
      <c r="T30" s="58"/>
      <c r="U30" s="58"/>
      <c r="V30" s="58"/>
      <c r="W30" s="58"/>
      <c r="X30" s="58"/>
      <c r="Y30" s="58"/>
      <c r="Z30" s="58"/>
      <c r="AA30" s="58"/>
      <c r="AB30" s="51"/>
      <c r="AC30" s="51"/>
      <c r="AD30" s="51"/>
      <c r="AE30" s="51"/>
      <c r="AF30" s="51"/>
      <c r="AG30" s="51"/>
      <c r="AH30" s="51"/>
      <c r="AI30" s="51"/>
      <c r="AJ30" s="51"/>
      <c r="AK30" s="51"/>
      <c r="AL30" s="51"/>
      <c r="AM30" s="51"/>
      <c r="AN30" s="51"/>
      <c r="AO30" s="51"/>
      <c r="AP30" s="51"/>
      <c r="AQ30" s="51"/>
      <c r="AR30" s="51"/>
      <c r="AS30" s="51"/>
      <c r="AT30" s="51"/>
    </row>
    <row r="31" spans="1:46" ht="21" customHeight="1">
      <c r="A31" s="29"/>
      <c r="B31" s="50"/>
      <c r="C31" s="51"/>
      <c r="D31" s="51"/>
      <c r="E31" s="58"/>
      <c r="F31" s="58"/>
      <c r="G31" s="58"/>
      <c r="H31" s="58"/>
      <c r="I31" s="58"/>
      <c r="J31" s="58"/>
      <c r="K31" s="58"/>
      <c r="L31" s="58"/>
      <c r="M31" s="58"/>
      <c r="N31" s="58"/>
      <c r="O31" s="58"/>
      <c r="P31" s="58"/>
      <c r="Q31" s="58"/>
      <c r="R31" s="58"/>
      <c r="S31" s="58"/>
      <c r="T31" s="58"/>
      <c r="U31" s="58"/>
      <c r="V31" s="58"/>
      <c r="W31" s="58"/>
      <c r="X31" s="58"/>
      <c r="Y31" s="58"/>
      <c r="Z31" s="58"/>
      <c r="AA31" s="58"/>
      <c r="AB31" s="51"/>
      <c r="AC31" s="51"/>
      <c r="AD31" s="51"/>
      <c r="AE31" s="51"/>
      <c r="AF31" s="51"/>
      <c r="AG31" s="51"/>
      <c r="AH31" s="51"/>
      <c r="AI31" s="51"/>
      <c r="AJ31" s="51"/>
      <c r="AK31" s="51"/>
      <c r="AL31" s="51"/>
      <c r="AM31" s="51"/>
      <c r="AN31" s="51"/>
      <c r="AO31" s="51"/>
      <c r="AP31" s="51"/>
      <c r="AQ31" s="51"/>
      <c r="AR31" s="51"/>
      <c r="AS31" s="51"/>
      <c r="AT31" s="51"/>
    </row>
    <row r="32" spans="1:46" ht="21" customHeight="1">
      <c r="A32" s="29"/>
      <c r="B32" s="50"/>
      <c r="C32" s="51"/>
      <c r="D32" s="51"/>
      <c r="E32" s="58"/>
      <c r="F32" s="58"/>
      <c r="G32" s="58"/>
      <c r="H32" s="58"/>
      <c r="I32" s="58"/>
      <c r="J32" s="58"/>
      <c r="K32" s="58"/>
      <c r="L32" s="58"/>
      <c r="M32" s="58"/>
      <c r="N32" s="58"/>
      <c r="O32" s="58"/>
      <c r="P32" s="58"/>
      <c r="Q32" s="58"/>
      <c r="R32" s="58"/>
      <c r="S32" s="58"/>
      <c r="T32" s="58"/>
      <c r="U32" s="58"/>
      <c r="V32" s="58"/>
      <c r="W32" s="58"/>
      <c r="X32" s="58"/>
      <c r="Y32" s="58"/>
      <c r="Z32" s="58"/>
      <c r="AA32" s="58"/>
      <c r="AB32" s="51"/>
      <c r="AC32" s="51"/>
      <c r="AD32" s="51"/>
      <c r="AE32" s="51"/>
      <c r="AF32" s="51"/>
      <c r="AG32" s="51"/>
      <c r="AH32" s="51"/>
      <c r="AI32" s="51"/>
      <c r="AJ32" s="51"/>
      <c r="AK32" s="51"/>
      <c r="AL32" s="51"/>
      <c r="AM32" s="51"/>
      <c r="AN32" s="51"/>
      <c r="AO32" s="51"/>
      <c r="AP32" s="51"/>
      <c r="AQ32" s="51"/>
      <c r="AR32" s="51"/>
      <c r="AS32" s="51"/>
      <c r="AT32" s="51"/>
    </row>
    <row r="33" spans="1:46" ht="21" customHeight="1">
      <c r="A33" s="29"/>
      <c r="B33" s="50"/>
      <c r="C33" s="51"/>
      <c r="D33" s="51"/>
      <c r="E33" s="58"/>
      <c r="F33" s="58"/>
      <c r="G33" s="58"/>
      <c r="H33" s="58"/>
      <c r="I33" s="58"/>
      <c r="J33" s="58"/>
      <c r="K33" s="58"/>
      <c r="L33" s="58"/>
      <c r="M33" s="58"/>
      <c r="N33" s="58"/>
      <c r="O33" s="58"/>
      <c r="P33" s="58"/>
      <c r="Q33" s="58"/>
      <c r="R33" s="58"/>
      <c r="S33" s="58"/>
      <c r="T33" s="58"/>
      <c r="U33" s="58"/>
      <c r="V33" s="58"/>
      <c r="W33" s="58"/>
      <c r="X33" s="58"/>
      <c r="Y33" s="58"/>
      <c r="Z33" s="58"/>
      <c r="AA33" s="58"/>
      <c r="AB33" s="51"/>
      <c r="AC33" s="51"/>
      <c r="AD33" s="51"/>
      <c r="AE33" s="51"/>
      <c r="AF33" s="51"/>
      <c r="AG33" s="51"/>
      <c r="AH33" s="51"/>
      <c r="AI33" s="51"/>
      <c r="AJ33" s="51"/>
      <c r="AK33" s="51"/>
      <c r="AL33" s="51"/>
      <c r="AM33" s="51"/>
      <c r="AN33" s="51"/>
      <c r="AO33" s="51"/>
      <c r="AP33" s="51"/>
      <c r="AQ33" s="51"/>
      <c r="AR33" s="51"/>
      <c r="AS33" s="51"/>
      <c r="AT33" s="51"/>
    </row>
    <row r="34" spans="1:46" ht="21" customHeight="1">
      <c r="A34" s="29"/>
      <c r="B34" s="50"/>
      <c r="C34" s="51"/>
      <c r="D34" s="51"/>
      <c r="E34" s="51"/>
      <c r="F34" s="51"/>
      <c r="G34" s="51"/>
      <c r="H34" s="51"/>
      <c r="I34" s="51"/>
      <c r="J34" s="51"/>
      <c r="K34" s="51"/>
      <c r="L34" s="51"/>
      <c r="M34" s="58"/>
      <c r="N34" s="58"/>
      <c r="O34" s="58"/>
      <c r="P34" s="58"/>
      <c r="Q34" s="58"/>
      <c r="R34" s="58"/>
      <c r="S34" s="58"/>
      <c r="T34" s="58"/>
      <c r="U34" s="58"/>
      <c r="V34" s="58"/>
      <c r="W34" s="58"/>
      <c r="X34" s="58"/>
      <c r="Y34" s="58"/>
      <c r="Z34" s="58"/>
      <c r="AA34" s="58"/>
      <c r="AB34" s="51"/>
      <c r="AC34" s="51"/>
      <c r="AD34" s="51"/>
      <c r="AE34" s="51"/>
      <c r="AF34" s="51"/>
      <c r="AG34" s="51"/>
      <c r="AH34" s="51"/>
      <c r="AI34" s="51"/>
      <c r="AJ34" s="51"/>
      <c r="AK34" s="51"/>
      <c r="AL34" s="51"/>
      <c r="AM34" s="51"/>
      <c r="AN34" s="51"/>
      <c r="AO34" s="51"/>
      <c r="AP34" s="51"/>
      <c r="AQ34" s="51"/>
      <c r="AR34" s="51"/>
      <c r="AS34" s="51"/>
      <c r="AT34" s="51"/>
    </row>
    <row r="35" spans="1:46" ht="27"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row>
    <row r="36" spans="1:46" ht="30"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row>
    <row r="37" spans="1:46" ht="28.5"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row>
    <row r="38" spans="1:46" ht="24.75"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row>
    <row r="39" spans="1:46" ht="28.5"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row>
    <row r="40" spans="1:46" ht="27"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row>
    <row r="41" spans="1:46" ht="30.75"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row>
    <row r="42" spans="1:46" ht="24.75"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row>
    <row r="43" spans="1:46" ht="27"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row>
    <row r="44" spans="1:46" ht="25.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row>
    <row r="45" spans="1:46" ht="33.7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row>
    <row r="46" spans="1:46" ht="30.7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row>
    <row r="47" spans="1:46" ht="30.7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row>
    <row r="48" spans="1:46" ht="36.7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row>
    <row r="49" spans="1:46" ht="24.7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row>
    <row r="50" spans="1:46" ht="27.7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row>
    <row r="51" spans="1:46" ht="24.7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row>
    <row r="52" spans="1:46" ht="17.2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row>
    <row r="53" spans="1:46" ht="14.2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row>
    <row r="54" spans="1:46" ht="27.7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row>
    <row r="55" spans="1:46" ht="28.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row>
    <row r="56" spans="1:46" ht="33.7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row>
    <row r="57" spans="1:46" ht="25.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row>
    <row r="58" spans="1:46"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row>
    <row r="59" spans="1:46"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row>
    <row r="60" spans="1:46"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row>
    <row r="61" spans="1:46"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row>
    <row r="62" spans="1:46"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row>
    <row r="63" spans="1:46"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row>
    <row r="65" spans="1:46"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row>
    <row r="66" spans="1:46"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row>
    <row r="67" spans="1:46"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row>
    <row r="68" spans="1:46"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row>
    <row r="69" spans="1:46"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row>
    <row r="70" spans="1:46"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row>
    <row r="71" spans="1:46"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row>
    <row r="72" spans="1:46"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row>
    <row r="73" spans="1:46"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row>
    <row r="74" spans="1:46"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row>
    <row r="75" spans="1:46"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row>
    <row r="76" spans="1:46"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row>
    <row r="77" spans="1:46"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row>
    <row r="78" spans="1:46"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row>
    <row r="79" spans="1:46"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row>
    <row r="80" spans="1:46"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row>
    <row r="81" spans="1:46"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row>
    <row r="82" spans="1:46"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row>
    <row r="83" spans="1:46"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row>
    <row r="84" spans="1:46"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row>
    <row r="85" spans="1:46"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row>
    <row r="86" spans="1:46"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row>
    <row r="87" spans="1:46"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row>
    <row r="88" spans="1:46"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row>
    <row r="89" spans="1:46"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row>
    <row r="90" spans="1:46"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row>
    <row r="91" spans="1:46"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row>
    <row r="92" spans="1:46"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row>
    <row r="93" spans="1:46"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row>
    <row r="94" spans="1:46"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row>
    <row r="95" spans="1:46"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row>
    <row r="96" spans="1:46"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row>
    <row r="97" spans="1:46"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row>
    <row r="98" spans="1:46"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row>
    <row r="99" spans="1:46"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row>
    <row r="100" spans="1:46"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row>
    <row r="101" spans="1:46"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row>
    <row r="102" spans="1:46"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row>
    <row r="103" spans="1:46"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row>
    <row r="104" spans="1:46"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row>
    <row r="105" spans="1:46"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row>
    <row r="106" spans="1:46"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row>
    <row r="107" spans="1:46"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row>
    <row r="108" spans="1:46"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row>
    <row r="109" spans="1:46"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row>
    <row r="110" spans="1:46"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row>
    <row r="111" spans="1:46"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row>
    <row r="112" spans="1:46"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row>
    <row r="113" spans="1:46"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row>
    <row r="114" spans="1:46"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row>
    <row r="115" spans="1:46"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row>
    <row r="116" spans="1:46"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row>
    <row r="117" spans="1:46"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row>
    <row r="118" spans="1:46"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row>
    <row r="119" spans="1:46"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row>
    <row r="120" spans="1:46"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row>
    <row r="121" spans="1:46"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row>
    <row r="122" spans="1:46"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row>
    <row r="123" spans="1:46"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row>
    <row r="124" spans="1:46"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row>
    <row r="125" spans="1:46"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row>
    <row r="126" spans="1:46"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row>
    <row r="127" spans="1:46"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row>
    <row r="128" spans="1:46"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row>
    <row r="129" spans="1:46"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row>
    <row r="130" spans="1:46"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row>
    <row r="131" spans="1:46"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row>
    <row r="132" spans="1:46"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row>
    <row r="133" spans="1:46"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row>
    <row r="134" spans="1:46"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row>
    <row r="135" spans="1:46"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row>
    <row r="136" spans="1:46"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row>
    <row r="137" spans="1:46"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row>
    <row r="138" spans="1:46"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row>
    <row r="139" spans="1:46"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row>
    <row r="140" spans="1:46"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row>
    <row r="141" spans="1:46"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row>
    <row r="142" spans="1:46"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row>
    <row r="143" spans="1:46"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row>
    <row r="144" spans="1:46"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row>
    <row r="145" spans="1:46"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row>
    <row r="146" spans="1:46"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row>
    <row r="147" spans="1:46"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row>
    <row r="148" spans="1:46"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row>
    <row r="149" spans="1:46"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row>
    <row r="150" spans="1:46"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row>
    <row r="151" spans="1:46"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row>
    <row r="152" spans="1:46"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row>
    <row r="153" spans="1:46"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row>
    <row r="154" spans="1:46"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row>
    <row r="155" spans="1:46"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row>
    <row r="156" spans="1:46"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row>
    <row r="157" spans="1:46"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row>
    <row r="158" spans="1:46"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row>
    <row r="159" spans="1:46"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row>
    <row r="160" spans="1:46"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row>
    <row r="161" spans="1:46"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row>
    <row r="162" spans="1:46"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row>
    <row r="163" spans="1:46"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row>
    <row r="164" spans="1:46"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row>
    <row r="165" spans="1:46"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row>
    <row r="166" spans="1:46"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row>
    <row r="167" spans="1:46"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row>
    <row r="168" spans="1:46"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row>
    <row r="169" spans="1:46"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row>
    <row r="170" spans="1:46"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row>
    <row r="171" spans="1:46"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row>
    <row r="172" spans="1:46"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row>
    <row r="173" spans="1:46"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row>
    <row r="174" spans="1:46"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row>
    <row r="175" spans="1:46"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row>
    <row r="176" spans="1:46"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row>
    <row r="177" spans="1:46"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row>
    <row r="178" spans="1:46"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row>
    <row r="179" spans="1:46"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row>
    <row r="180" spans="1:46"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row>
    <row r="181" spans="1:46"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row>
    <row r="182" spans="1:46"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row>
    <row r="183" spans="1:46"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row>
    <row r="184" spans="1:46"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row>
    <row r="185" spans="1:46"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row>
    <row r="186" spans="1:46"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row>
    <row r="187" spans="1:46"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row>
    <row r="188" spans="1:46"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row>
    <row r="189" spans="1:46"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row>
    <row r="190" spans="1:46"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row>
    <row r="191" spans="1:46"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row>
    <row r="192" spans="1:46"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row>
    <row r="193" spans="1:46"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row>
    <row r="194" spans="1:46"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row>
    <row r="195" spans="1:46"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row>
    <row r="196" spans="1:46"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row>
    <row r="197" spans="1:46"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row>
    <row r="198" spans="1:46"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row>
    <row r="199" spans="1:46"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row>
    <row r="200" spans="1:46"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row>
    <row r="201" spans="1:46"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row>
    <row r="202" spans="1:46"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row>
    <row r="203" spans="1:46"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row>
    <row r="204" spans="1:46"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row>
    <row r="205" spans="1:46"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row>
    <row r="206" spans="1:46"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row>
    <row r="207" spans="1:46"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row>
    <row r="208" spans="1:46"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row>
    <row r="209" spans="1:46"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row>
    <row r="210" spans="1:46"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row>
    <row r="211" spans="1:46"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row>
    <row r="212" spans="1:46"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row>
    <row r="213" spans="1:46"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row>
    <row r="214" spans="1:46"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row>
    <row r="215" spans="1:46"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row>
    <row r="216" spans="1:46"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row>
    <row r="217" spans="1:46"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row>
    <row r="218" spans="1:46"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row>
    <row r="219" spans="1:46"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row>
    <row r="220" spans="1:46"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row>
    <row r="221" spans="1:46"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row>
    <row r="222" spans="1:46"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row>
    <row r="223" spans="1:46"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row>
    <row r="224" spans="1:46"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row>
    <row r="225" spans="1:46"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row>
    <row r="226" spans="1:46"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row>
    <row r="227" spans="1:46"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row>
    <row r="228" spans="1:46"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row>
    <row r="229" spans="1:46"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row>
    <row r="230" spans="1:46"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row>
    <row r="231" spans="1:46"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row>
    <row r="232" spans="1:46"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row>
    <row r="233" spans="1:46"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row>
    <row r="234" spans="1:46"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row>
    <row r="235" spans="1:46"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row>
    <row r="236" spans="1:46"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row>
    <row r="237" spans="1:46"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row>
    <row r="238" spans="1:46"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row>
    <row r="239" spans="1:46"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row>
    <row r="240" spans="1:46"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row>
    <row r="241" spans="1:46"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row>
    <row r="242" spans="1:46"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row>
    <row r="243" spans="1:46"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row>
    <row r="244" spans="1:46"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row>
    <row r="245" spans="1:46"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row>
    <row r="246" spans="1:46"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row>
    <row r="247" spans="1:46"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row>
    <row r="248" spans="1:46"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row>
    <row r="249" spans="1:46"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row>
    <row r="250" spans="1:46"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row>
    <row r="251" spans="1:46"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row>
    <row r="252" spans="1:46"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row>
    <row r="253" spans="1:46"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row>
    <row r="254" spans="1:46"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row>
    <row r="255" spans="1:46"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row>
    <row r="256" spans="1:46"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row>
    <row r="257" spans="1:46"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row>
    <row r="258" spans="1:46"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row>
    <row r="259" spans="1:46"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row>
    <row r="260" spans="1:46"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row>
    <row r="261" spans="1:46"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row>
    <row r="262" spans="1:46"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row>
    <row r="263" spans="1:46"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row>
    <row r="264" spans="1:46"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row>
    <row r="265" spans="1:46"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row>
    <row r="266" spans="1:46"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row>
    <row r="267" spans="1:46"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row>
    <row r="268" spans="1:46"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row>
    <row r="269" spans="1:46"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row>
    <row r="270" spans="1:46"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row>
    <row r="271" spans="1:46"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row>
    <row r="272" spans="1:46"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row>
    <row r="273" spans="1:46"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row>
    <row r="274" spans="1:46"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row>
    <row r="275" spans="1:46"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row>
    <row r="276" spans="1:46"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row>
    <row r="277" spans="1:46"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row>
    <row r="278" spans="1:46"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row>
    <row r="279" spans="1:46"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row>
    <row r="280" spans="1:46"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row>
    <row r="281" spans="1:46"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row>
    <row r="282" spans="1:46"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row>
    <row r="283" spans="1:46"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row>
    <row r="284" spans="1:46"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row>
    <row r="285" spans="1:46"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row>
    <row r="286" spans="1:46"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row>
    <row r="287" spans="1:46"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row>
    <row r="288" spans="1:46"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row>
    <row r="289" spans="1:46"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row>
    <row r="290" spans="1:46"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row>
    <row r="291" spans="1:46"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row>
    <row r="292" spans="1:46"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row>
    <row r="293" spans="1:46"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row>
    <row r="294" spans="1:46"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row>
    <row r="295" spans="1:46"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row>
    <row r="296" spans="1:46"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row>
    <row r="297" spans="1:46"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row>
    <row r="298" spans="1:46"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row>
    <row r="299" spans="1:46"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row>
    <row r="300" spans="1:46"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row>
    <row r="301" spans="1:46"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row>
    <row r="302" spans="1:46"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row>
    <row r="303" spans="1:46"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row>
    <row r="304" spans="1:46"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row>
    <row r="305" spans="1:46"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row>
    <row r="306" spans="1:46"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row>
    <row r="307" spans="1:46"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row>
    <row r="308" spans="1:46"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row>
    <row r="309" spans="1:46"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row>
    <row r="310" spans="1:46"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row>
    <row r="311" spans="1:46"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row>
    <row r="312" spans="1:46"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row>
    <row r="313" spans="1:46"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row>
    <row r="314" spans="1:46"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row>
    <row r="315" spans="1:46"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row>
    <row r="316" spans="1:46"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row>
    <row r="317" spans="1:46"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row>
    <row r="318" spans="1:46"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row>
    <row r="319" spans="1:46"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row>
    <row r="320" spans="1:46"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row>
    <row r="321" spans="1:46"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row>
    <row r="322" spans="1:46"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row>
    <row r="323" spans="1:46"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row>
    <row r="324" spans="1:46"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row>
    <row r="325" spans="1:46"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row>
    <row r="326" spans="1:46"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row>
    <row r="327" spans="1:46"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row>
    <row r="328" spans="1:46"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row>
    <row r="329" spans="1:46"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row>
    <row r="330" spans="1:46"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row>
    <row r="331" spans="1:46"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row>
    <row r="332" spans="1:46"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row>
    <row r="333" spans="1:46"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row>
    <row r="334" spans="1:46"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row>
    <row r="335" spans="1:46"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row>
    <row r="336" spans="1:46"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row>
    <row r="337" spans="1:46"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row>
    <row r="338" spans="1:46"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row>
    <row r="339" spans="1:46"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row>
    <row r="340" spans="1:46"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row>
    <row r="341" spans="1:46"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row>
    <row r="342" spans="1:46"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row>
    <row r="343" spans="1:46"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row>
    <row r="344" spans="1:46"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row>
    <row r="345" spans="1:46"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row>
    <row r="346" spans="1:46"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row>
    <row r="347" spans="1:46"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row>
    <row r="348" spans="1:46"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row>
    <row r="349" spans="1:46"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row>
    <row r="350" spans="1:46"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row>
    <row r="351" spans="1:46"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row>
    <row r="352" spans="1:46"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row>
    <row r="353" spans="1:46"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row>
    <row r="354" spans="1:46"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row>
    <row r="355" spans="1:46"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row>
    <row r="356" spans="1:46"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row>
    <row r="357" spans="1:46"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row>
    <row r="358" spans="1:46"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row>
    <row r="359" spans="1:46"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row>
    <row r="360" spans="1:46"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row>
    <row r="361" spans="1:46"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row>
    <row r="362" spans="1:46"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row>
    <row r="363" spans="1:46"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row>
    <row r="364" spans="1:46"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row>
    <row r="365" spans="1:46"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row>
    <row r="366" spans="1:46"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row>
    <row r="367" spans="1:46"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row>
    <row r="368" spans="1:46"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row>
    <row r="369" spans="1:46"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row>
    <row r="370" spans="1:46"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row>
    <row r="371" spans="1:46"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row>
    <row r="372" spans="1:46"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row>
    <row r="373" spans="1:46"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row>
    <row r="374" spans="1:46"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row>
    <row r="375" spans="1:46"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row>
    <row r="376" spans="1:46"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row>
    <row r="377" spans="1:46"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row>
    <row r="378" spans="1:46"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row>
    <row r="379" spans="1:46"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row>
    <row r="380" spans="1:46"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row>
    <row r="381" spans="1:46"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row>
    <row r="382" spans="1:46"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row>
    <row r="383" spans="1:46"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row>
    <row r="384" spans="1:46"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row>
    <row r="385" spans="1:46"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row>
    <row r="386" spans="1:46"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row>
    <row r="387" spans="1:46"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row>
    <row r="388" spans="1:46"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row>
    <row r="389" spans="1:46"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row>
    <row r="390" spans="1:46"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row>
    <row r="391" spans="1:46"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row>
    <row r="392" spans="1:46"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row>
    <row r="393" spans="1:46"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row>
    <row r="394" spans="1:46"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row>
    <row r="395" spans="1:46"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row>
    <row r="396" spans="1:46"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row>
    <row r="397" spans="1:46"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row>
    <row r="398" spans="1:46"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row>
    <row r="399" spans="1:46"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row>
    <row r="400" spans="1:46"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row>
    <row r="401" spans="1:46"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row>
    <row r="402" spans="1:46"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row>
    <row r="403" spans="1:46"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row>
    <row r="404" spans="1:46"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row>
    <row r="405" spans="1:46"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row>
    <row r="406" spans="1:46"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row>
    <row r="407" spans="1:46"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row>
    <row r="408" spans="1:46"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row>
    <row r="409" spans="1:46"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row>
    <row r="410" spans="1:46"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row>
    <row r="411" spans="1:46"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row>
    <row r="412" spans="1:46"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row>
    <row r="413" spans="1:46"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row>
    <row r="414" spans="1:46"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row>
    <row r="415" spans="1:46"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row>
    <row r="416" spans="1:46"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row>
    <row r="417" spans="1:46"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row>
    <row r="418" spans="1:46"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row>
    <row r="419" spans="1:46"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row>
    <row r="420" spans="1:46"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row>
    <row r="421" spans="1:46"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row>
    <row r="422" spans="1:46"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row>
    <row r="423" spans="1:46"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row>
    <row r="424" spans="1:46"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row>
    <row r="425" spans="1:46"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row>
    <row r="426" spans="1:46"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row>
    <row r="427" spans="1:46"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row>
    <row r="428" spans="1:46"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row>
    <row r="429" spans="1:46"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row>
    <row r="430" spans="1:46"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row>
    <row r="431" spans="1:46"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row>
    <row r="432" spans="1:46"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row>
    <row r="433" spans="1:46"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row>
    <row r="434" spans="1:46"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row>
    <row r="435" spans="1:46"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row>
    <row r="436" spans="1:46"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row>
    <row r="437" spans="1:46"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row>
    <row r="438" spans="1:46"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row>
    <row r="439" spans="1:46"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row>
    <row r="440" spans="1:46"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row>
    <row r="441" spans="1:46"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row>
    <row r="442" spans="1:46"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row>
    <row r="443" spans="1:46"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row>
    <row r="444" spans="1:46"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row>
    <row r="445" spans="1:46"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row>
    <row r="446" spans="1:46"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row>
    <row r="447" spans="1:46"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row>
    <row r="448" spans="1:46"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row>
    <row r="449" spans="1:46"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row>
    <row r="450" spans="1:46"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row>
    <row r="451" spans="1:46"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row>
    <row r="452" spans="1:46"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row>
    <row r="453" spans="1:46"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row>
    <row r="454" spans="1:46"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row>
    <row r="455" spans="1:46"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row>
    <row r="456" spans="1:46"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row>
    <row r="457" spans="1:46"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row>
    <row r="458" spans="1:46"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row>
    <row r="459" spans="1:46"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row>
    <row r="460" spans="1:46"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row>
    <row r="461" spans="1:46"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row>
    <row r="462" spans="1:46"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row>
    <row r="463" spans="1:46"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row>
    <row r="464" spans="1:46"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row>
    <row r="465" spans="1:46"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row>
    <row r="466" spans="1:46"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row>
    <row r="467" spans="1:46"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row>
    <row r="468" spans="1:46"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row>
    <row r="469" spans="1:46"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row>
    <row r="470" spans="1:46"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row>
    <row r="471" spans="1:46"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row>
    <row r="472" spans="1:46"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row>
    <row r="473" spans="1:46"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row>
    <row r="474" spans="1:46"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row>
    <row r="475" spans="1:46"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row>
    <row r="476" spans="1:46"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row>
    <row r="477" spans="1:46"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row>
    <row r="478" spans="1:46"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row>
    <row r="479" spans="1:46"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row>
    <row r="480" spans="1:46"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row>
    <row r="481" spans="1:46"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row>
    <row r="482" spans="1:46"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row>
    <row r="483" spans="1:46"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row>
    <row r="484" spans="1:46"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row>
    <row r="485" spans="1:46"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row>
    <row r="486" spans="1:46"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row>
    <row r="487" spans="1:46"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row>
    <row r="488" spans="1:46"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row>
    <row r="489" spans="1:46"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row>
    <row r="490" spans="1:46"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row>
    <row r="491" spans="1:46"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row>
    <row r="492" spans="1:46"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row>
    <row r="493" spans="1:46"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row>
    <row r="494" spans="1:46"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row>
    <row r="495" spans="1:46"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row>
    <row r="496" spans="1:46"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row>
    <row r="497" spans="1:46"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row>
    <row r="498" spans="1:46"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row>
    <row r="499" spans="1:46"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row>
    <row r="500" spans="1:46"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row>
    <row r="501" spans="1:46"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row>
    <row r="502" spans="1:46"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row>
    <row r="503" spans="1:46"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row>
    <row r="504" spans="1:46"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row>
    <row r="505" spans="1:46"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row>
    <row r="506" spans="1:46"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row>
    <row r="507" spans="1:46"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row>
    <row r="508" spans="1:46"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row>
    <row r="509" spans="1:46"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row>
    <row r="510" spans="1:46"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row>
    <row r="511" spans="1:46"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row>
    <row r="512" spans="1:46"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row>
    <row r="513" spans="1:46"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row>
    <row r="514" spans="1:46"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row>
    <row r="515" spans="1:46"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row>
    <row r="516" spans="1:46"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row>
    <row r="517" spans="1:46"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row>
    <row r="518" spans="1:46"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row>
    <row r="519" spans="1:46"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row>
    <row r="520" spans="1:46"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row>
    <row r="521" spans="1:46"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row>
    <row r="522" spans="1:46"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row>
    <row r="523" spans="1:46"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row>
    <row r="524" spans="1:46"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row>
    <row r="525" spans="1:46"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row>
    <row r="526" spans="1:46"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row>
    <row r="527" spans="1:46"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row>
    <row r="528" spans="1:46"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row>
    <row r="529" spans="1:46"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row>
    <row r="530" spans="1:46"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row>
    <row r="531" spans="1:46"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row>
    <row r="532" spans="1:46"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row>
    <row r="533" spans="1:46"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row>
    <row r="534" spans="1:46"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row>
    <row r="535" spans="1:46"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row>
    <row r="536" spans="1:46"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row>
    <row r="537" spans="1:46"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row>
    <row r="538" spans="1:46"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row>
    <row r="539" spans="1:46"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row>
    <row r="540" spans="1:46"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row>
    <row r="541" spans="1:46"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row>
    <row r="542" spans="1:46"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row>
    <row r="543" spans="1:46"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row>
    <row r="544" spans="1:46"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row>
    <row r="545" spans="1:46"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row>
    <row r="546" spans="1:46"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row>
    <row r="547" spans="1:46"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row>
    <row r="548" spans="1:46"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row>
    <row r="549" spans="1:46"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row>
    <row r="550" spans="1:46"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row>
    <row r="551" spans="1:46"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row>
    <row r="552" spans="1:46"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row>
    <row r="553" spans="1:46"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row>
    <row r="554" spans="1:46"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row>
    <row r="555" spans="1:46"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row>
    <row r="556" spans="1:46"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row>
    <row r="557" spans="1:46"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row>
    <row r="558" spans="1:46"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row>
    <row r="559" spans="1:46"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row>
    <row r="560" spans="1:46"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row>
    <row r="561" spans="1:46"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row>
    <row r="562" spans="1:46"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row>
    <row r="563" spans="1:46"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row>
    <row r="564" spans="1:46"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row>
    <row r="565" spans="1:46"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row>
    <row r="566" spans="1:46"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row>
    <row r="567" spans="1:46"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row>
    <row r="568" spans="1:46"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row>
    <row r="569" spans="1:46"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row>
    <row r="570" spans="1:46"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row>
    <row r="571" spans="1:46"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row>
    <row r="572" spans="1:46"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row>
    <row r="573" spans="1:46"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row>
    <row r="574" spans="1:46"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row>
    <row r="575" spans="1:46"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row>
    <row r="576" spans="1:46"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row>
    <row r="577" spans="1:46"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row>
    <row r="578" spans="1:46"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row>
    <row r="579" spans="1:46"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row>
    <row r="580" spans="1:46"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row>
    <row r="581" spans="1:46"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row>
    <row r="582" spans="1:46"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row>
    <row r="583" spans="1:46"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row>
    <row r="584" spans="1:46"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row>
    <row r="585" spans="1:46"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row>
    <row r="586" spans="1:46"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row>
    <row r="587" spans="1:46"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row>
    <row r="588" spans="1:46"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row>
    <row r="589" spans="1:46"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row>
    <row r="590" spans="1:46"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row>
    <row r="591" spans="1:46"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row>
    <row r="592" spans="1:46"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row>
    <row r="593" spans="1:46"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row>
    <row r="594" spans="1:46"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row>
    <row r="595" spans="1:46"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row>
    <row r="596" spans="1:46"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row>
    <row r="597" spans="1:46"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row>
    <row r="598" spans="1:46"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row>
    <row r="599" spans="1:46"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row>
    <row r="600" spans="1:46"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row>
    <row r="601" spans="1:46"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row>
    <row r="602" spans="1:46"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row>
    <row r="603" spans="1:46"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row>
    <row r="604" spans="1:46"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row>
    <row r="605" spans="1:46"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row>
    <row r="606" spans="1:46"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row>
    <row r="607" spans="1:46"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row>
    <row r="608" spans="1:46"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row>
    <row r="609" spans="1:46"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row>
    <row r="610" spans="1:46"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row>
    <row r="611" spans="1:46"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row>
    <row r="612" spans="1:46"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row>
    <row r="613" spans="1:46"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row>
    <row r="614" spans="1:46"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row>
    <row r="615" spans="1:46"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row>
    <row r="616" spans="1:46"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row>
    <row r="617" spans="1:46"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row>
    <row r="618" spans="1:46"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row>
    <row r="619" spans="1:46"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row>
    <row r="620" spans="1:46"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row>
    <row r="621" spans="1:46"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row>
    <row r="622" spans="1:46"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row>
    <row r="623" spans="1:46"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row>
    <row r="624" spans="1:46"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row>
    <row r="625" spans="1:46"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row>
    <row r="626" spans="1:46"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row>
    <row r="627" spans="1:46"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row>
    <row r="628" spans="1:46"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row>
    <row r="629" spans="1:46"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row>
    <row r="630" spans="1:46"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row>
    <row r="631" spans="1:46"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row>
    <row r="632" spans="1:46"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row>
    <row r="633" spans="1:46"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row>
    <row r="634" spans="1:46"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row>
    <row r="635" spans="1:46"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row>
    <row r="636" spans="1:46"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row>
    <row r="637" spans="1:46"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row>
    <row r="638" spans="1:46"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row>
    <row r="639" spans="1:46"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row>
    <row r="640" spans="1:46"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row>
    <row r="641" spans="1:46"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row>
    <row r="642" spans="1:46"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row>
    <row r="643" spans="1:46"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row>
    <row r="644" spans="1:46"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row>
    <row r="645" spans="1:46"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row>
    <row r="646" spans="1:46"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row>
    <row r="647" spans="1:46"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row>
    <row r="648" spans="1:46"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row>
    <row r="649" spans="1:46"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row>
    <row r="650" spans="1:46"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row>
    <row r="651" spans="1:46"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row>
    <row r="652" spans="1:46"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row>
    <row r="653" spans="1:46"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row>
    <row r="654" spans="1:46"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row>
    <row r="655" spans="1:46"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row>
    <row r="656" spans="1:46"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row>
    <row r="657" spans="1:46"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row>
    <row r="658" spans="1:46"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row>
    <row r="659" spans="1:46"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row>
    <row r="660" spans="1:46"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row>
    <row r="661" spans="1:46"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row>
    <row r="662" spans="1:46"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row>
    <row r="663" spans="1:46"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row>
    <row r="664" spans="1:46"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row>
    <row r="665" spans="1:46"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row>
    <row r="666" spans="1:46"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row>
    <row r="667" spans="1:46"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row>
    <row r="668" spans="1:46"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row>
    <row r="669" spans="1:46"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row>
    <row r="670" spans="1:46"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row>
    <row r="671" spans="1:46"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row>
    <row r="672" spans="1:46"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row>
    <row r="673" spans="1:46"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row>
    <row r="674" spans="1:46"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row>
    <row r="675" spans="1:46"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row>
    <row r="676" spans="1:46"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row>
    <row r="677" spans="1:46"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row>
    <row r="678" spans="1:46"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row>
    <row r="679" spans="1:46"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row>
    <row r="680" spans="1:46"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row>
    <row r="681" spans="1:46"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row>
    <row r="682" spans="1:46"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row>
    <row r="683" spans="1:46"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row>
    <row r="684" spans="1:46"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row>
    <row r="685" spans="1:46"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row>
    <row r="686" spans="1:46"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row>
    <row r="687" spans="1:46"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row>
    <row r="688" spans="1:46"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row>
    <row r="689" spans="1:46"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row>
    <row r="690" spans="1:46"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row>
    <row r="691" spans="1:46"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row>
    <row r="692" spans="1:46"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row>
    <row r="693" spans="1:46"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row>
    <row r="694" spans="1:46"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row>
    <row r="695" spans="1:46"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row>
    <row r="696" spans="1:46"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row>
    <row r="697" spans="1:46"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row>
    <row r="698" spans="1:46"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row>
    <row r="699" spans="1:46"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row>
    <row r="700" spans="1:46"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row>
    <row r="701" spans="1:46"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row>
    <row r="702" spans="1:46"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row>
    <row r="703" spans="1:46"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row>
    <row r="704" spans="1:46"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row>
    <row r="705" spans="1:46"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row>
    <row r="706" spans="1:46"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row>
    <row r="707" spans="1:46"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row>
    <row r="708" spans="1:46"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row>
    <row r="709" spans="1:46"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row>
    <row r="710" spans="1:46"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row>
    <row r="711" spans="1:46"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row>
    <row r="712" spans="1:46"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row>
    <row r="713" spans="1:46"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row>
    <row r="714" spans="1:46"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row>
    <row r="715" spans="1:46"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row>
    <row r="716" spans="1:46"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row>
    <row r="717" spans="1:46"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row>
    <row r="718" spans="1:46"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row>
    <row r="719" spans="1:46"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row>
    <row r="720" spans="1:46"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row>
    <row r="721" spans="1:46"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row>
    <row r="722" spans="1:46"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row>
    <row r="723" spans="1:46"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row>
    <row r="724" spans="1:46"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row>
    <row r="725" spans="1:46"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row>
    <row r="726" spans="1:46"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row>
    <row r="727" spans="1:46"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row>
    <row r="728" spans="1:46"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row>
    <row r="729" spans="1:46"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row>
    <row r="730" spans="1:46"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row>
    <row r="731" spans="1:46"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row>
    <row r="732" spans="1:46"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row>
    <row r="733" spans="1:46"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row>
    <row r="734" spans="1:46"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row>
    <row r="735" spans="1:46"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row>
    <row r="736" spans="1:46"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row>
    <row r="737" spans="1:46"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row>
    <row r="738" spans="1:46"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row>
    <row r="739" spans="1:46"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row>
    <row r="740" spans="1:46"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row>
    <row r="741" spans="1:46"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row>
    <row r="742" spans="1:46"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row>
    <row r="743" spans="1:46"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row>
    <row r="744" spans="1:46"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row>
    <row r="745" spans="1:46"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row>
    <row r="746" spans="1:46"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row>
    <row r="747" spans="1:46"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row>
    <row r="748" spans="1:46"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row>
    <row r="749" spans="1:46"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row>
    <row r="750" spans="1:46"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row>
    <row r="751" spans="1:46"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row>
    <row r="752" spans="1:46"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row>
    <row r="753" spans="1:46"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row>
    <row r="754" spans="1:46"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row>
    <row r="755" spans="1:46"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row>
    <row r="756" spans="1:46"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row>
    <row r="757" spans="1:46"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row>
    <row r="758" spans="1:46"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row>
    <row r="759" spans="1:46"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row>
    <row r="760" spans="1:46"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row>
    <row r="761" spans="1:46"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row>
    <row r="762" spans="1:46"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row>
    <row r="763" spans="1:46"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row>
    <row r="764" spans="1:46"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row>
    <row r="765" spans="1:46"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row>
    <row r="766" spans="1:46"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row>
    <row r="767" spans="1:46"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row>
    <row r="768" spans="1:46"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row>
    <row r="769" spans="1:46"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row>
    <row r="770" spans="1:46"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row>
    <row r="771" spans="1:46"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row>
    <row r="772" spans="1:46"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row>
    <row r="773" spans="1:46"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row>
    <row r="774" spans="1:46"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row>
    <row r="775" spans="1:46"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row>
    <row r="776" spans="1:46"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row>
    <row r="777" spans="1:46"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row>
    <row r="778" spans="1:46"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row>
    <row r="779" spans="1:46"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row>
    <row r="780" spans="1:46"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row>
    <row r="781" spans="1:46"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row>
    <row r="782" spans="1:46"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row>
    <row r="783" spans="1:46"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row>
    <row r="784" spans="1:46"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row>
    <row r="785" spans="1:46"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row>
    <row r="786" spans="1:46"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row>
    <row r="787" spans="1:46"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row>
    <row r="788" spans="1:46"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row>
    <row r="789" spans="1:46"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row>
    <row r="790" spans="1:46"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row>
    <row r="791" spans="1:46"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row>
    <row r="792" spans="1:46"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row>
    <row r="793" spans="1:46"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row>
    <row r="794" spans="1:46"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row>
    <row r="795" spans="1:46"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row>
    <row r="796" spans="1:46"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row>
    <row r="797" spans="1:46"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row>
    <row r="798" spans="1:46"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row>
    <row r="799" spans="1:46"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row>
    <row r="800" spans="1:46"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row>
    <row r="801" spans="1:46"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row>
    <row r="802" spans="1:46"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row>
    <row r="803" spans="1:46"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row>
    <row r="804" spans="1:46"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row>
    <row r="805" spans="1:46"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row>
    <row r="806" spans="1:46"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row>
    <row r="807" spans="1:46"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row>
    <row r="808" spans="1:46"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row>
    <row r="809" spans="1:46"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row>
    <row r="810" spans="1:46"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row>
    <row r="811" spans="1:46"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row>
    <row r="812" spans="1:46"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row>
    <row r="813" spans="1:46"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row>
    <row r="814" spans="1:46"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row>
    <row r="815" spans="1:46"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row>
    <row r="816" spans="1:46"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row>
    <row r="817" spans="1:46"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row>
    <row r="818" spans="1:46"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row>
    <row r="819" spans="1:46"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row>
    <row r="820" spans="1:46"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row>
    <row r="821" spans="1:46"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row>
    <row r="822" spans="1:46"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row>
    <row r="823" spans="1:46"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row>
    <row r="824" spans="1:46"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row>
    <row r="825" spans="1:46"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row>
    <row r="826" spans="1:46"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row>
    <row r="827" spans="1:46"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row>
    <row r="828" spans="1:46"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row>
    <row r="829" spans="1:46"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row>
    <row r="830" spans="1:46"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row>
    <row r="831" spans="1:46"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row>
    <row r="832" spans="1:46"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row>
    <row r="833" spans="1:46"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row>
    <row r="834" spans="1:46"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row>
    <row r="835" spans="1:46"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row>
    <row r="836" spans="1:46"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row>
    <row r="837" spans="1:46"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row>
    <row r="838" spans="1:46"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row>
    <row r="839" spans="1:46"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row>
    <row r="840" spans="1:46"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row>
    <row r="841" spans="1:46"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row>
    <row r="842" spans="1:46"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row>
    <row r="843" spans="1:46"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row>
    <row r="844" spans="1:46"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row>
    <row r="845" spans="1:46"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row>
    <row r="846" spans="1:46"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row>
    <row r="847" spans="1:46"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row>
    <row r="848" spans="1:46"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row>
    <row r="849" spans="1:46"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row>
    <row r="850" spans="1:46"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row>
    <row r="851" spans="1:46"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row>
    <row r="852" spans="1:46"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row>
    <row r="853" spans="1:46"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row>
    <row r="854" spans="1:46"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row>
    <row r="855" spans="1:46"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row>
    <row r="856" spans="1:46"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row>
    <row r="857" spans="1:46"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row>
    <row r="858" spans="1:46"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row>
    <row r="859" spans="1:46"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row>
    <row r="860" spans="1:46"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row>
    <row r="861" spans="1:46"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row>
    <row r="862" spans="1:46"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row>
    <row r="863" spans="1:46"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row>
    <row r="864" spans="1:46"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row>
    <row r="865" spans="1:46"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row>
    <row r="866" spans="1:46"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row>
    <row r="867" spans="1:46"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row>
    <row r="868" spans="1:46"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row>
    <row r="869" spans="1:46"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row>
    <row r="870" spans="1:46"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row>
    <row r="871" spans="1:46"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row>
    <row r="872" spans="1:46"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row>
    <row r="873" spans="1:46"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row>
    <row r="874" spans="1:46"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row>
    <row r="875" spans="1:46"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row>
    <row r="876" spans="1:46"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row>
    <row r="877" spans="1:46"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row>
    <row r="878" spans="1:46"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row>
    <row r="879" spans="1:46"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row>
    <row r="880" spans="1:46"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row>
    <row r="881" spans="1:46"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row>
    <row r="882" spans="1:46"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row>
    <row r="883" spans="1:46"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row>
    <row r="884" spans="1:46"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row>
    <row r="885" spans="1:46"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row>
    <row r="886" spans="1:46"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row>
    <row r="887" spans="1:46"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row>
    <row r="888" spans="1:46"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row>
    <row r="889" spans="1:46"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row>
    <row r="890" spans="1:46"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row>
    <row r="891" spans="1:46"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row>
    <row r="892" spans="1:46"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row>
    <row r="893" spans="1:46"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row>
    <row r="894" spans="1:46"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row>
    <row r="895" spans="1:46"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row>
    <row r="896" spans="1:46"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row>
    <row r="897" spans="1:46"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row>
    <row r="898" spans="1:46"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row>
    <row r="899" spans="1:46"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row>
    <row r="900" spans="1:46"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row>
    <row r="901" spans="1:46"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row>
    <row r="902" spans="1:46"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row>
    <row r="903" spans="1:46"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row>
    <row r="904" spans="1:46"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row>
    <row r="905" spans="1:46"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row>
    <row r="906" spans="1:46"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row>
    <row r="907" spans="1:46"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row>
    <row r="908" spans="1:46"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row>
    <row r="909" spans="1:46"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row>
    <row r="910" spans="1:46"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row>
    <row r="911" spans="1:46"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row>
    <row r="912" spans="1:46"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row>
    <row r="913" spans="1:46"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row>
    <row r="914" spans="1:46"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row>
    <row r="915" spans="1:46"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row>
    <row r="916" spans="1:46"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row>
    <row r="917" spans="1:46"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row>
    <row r="918" spans="1:46"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row>
    <row r="919" spans="1:46"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row>
    <row r="920" spans="1:46"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row>
    <row r="921" spans="1:46"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row>
    <row r="922" spans="1:46"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row>
    <row r="923" spans="1:46"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row>
    <row r="924" spans="1:46"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row>
    <row r="925" spans="1:46"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row>
    <row r="926" spans="1:46"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row>
    <row r="927" spans="1:46"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row>
    <row r="928" spans="1:46"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row>
    <row r="929" spans="1:46"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row>
    <row r="930" spans="1:46"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row>
    <row r="931" spans="1:46"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row>
    <row r="932" spans="1:46"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row>
    <row r="933" spans="1:46"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row>
    <row r="934" spans="1:46"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row>
    <row r="935" spans="1:46"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row>
    <row r="936" spans="1:46"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row>
    <row r="937" spans="1:46"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row>
    <row r="938" spans="1:46"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row>
    <row r="939" spans="1:46"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row>
    <row r="940" spans="1:46"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row>
    <row r="941" spans="1:46"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row>
    <row r="942" spans="1:46"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row>
    <row r="943" spans="1:46"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row>
    <row r="944" spans="1:46"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row>
    <row r="945" spans="1:46"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row>
    <row r="946" spans="1:46"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row>
    <row r="947" spans="1:46"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row>
    <row r="948" spans="1:46"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row>
    <row r="949" spans="1:46"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row>
    <row r="950" spans="1:46"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row>
    <row r="951" spans="1:46"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row>
    <row r="952" spans="1:46"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row>
    <row r="953" spans="1:46"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row>
    <row r="954" spans="1:46"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row>
    <row r="955" spans="1:46"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row>
    <row r="956" spans="1:46"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row>
    <row r="957" spans="1:46"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row>
    <row r="958" spans="1:46"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row>
    <row r="959" spans="1:46"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row>
    <row r="960" spans="1:46"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row>
    <row r="961" spans="1:46"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row>
    <row r="962" spans="1:46"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row>
    <row r="963" spans="1:46"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row>
    <row r="964" spans="1:46"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row>
    <row r="965" spans="1:46"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row>
    <row r="966" spans="1:46"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row>
    <row r="967" spans="1:46"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row>
    <row r="968" spans="1:46"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row>
    <row r="969" spans="1:46"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row>
    <row r="970" spans="1:46"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row>
    <row r="971" spans="1:46"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row>
    <row r="972" spans="1:46"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row>
    <row r="973" spans="1:46"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row>
    <row r="974" spans="1:46"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row>
    <row r="975" spans="1:46"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row>
    <row r="976" spans="1:46"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row>
    <row r="977" spans="1:46"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row>
    <row r="978" spans="1:46"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row>
    <row r="979" spans="1:46"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row>
    <row r="980" spans="1:46"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row>
    <row r="981" spans="1:46"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row>
    <row r="982" spans="1:46"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row>
    <row r="983" spans="1:46"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row>
    <row r="984" spans="1:46"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row>
    <row r="985" spans="1:46"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row>
    <row r="986" spans="1:46"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row>
    <row r="987" spans="1:46"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row>
    <row r="988" spans="1:46"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row>
    <row r="989" spans="1:46"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row>
    <row r="990" spans="1:46"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row>
    <row r="991" spans="1:46"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row>
    <row r="992" spans="1:46"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row>
    <row r="993" spans="1:46"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row>
    <row r="994" spans="1:46"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row>
    <row r="995" spans="1:46"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row>
    <row r="996" spans="1:46"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row>
    <row r="997" spans="1:46"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row>
    <row r="998" spans="1:46"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row>
    <row r="999" spans="1:46"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row>
    <row r="1000" spans="1:46"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row>
  </sheetData>
  <sheetProtection algorithmName="SHA-512" hashValue="GzJjaVwrbfAP3ulF/zA1RP+LAr1+trt5oxMyUjkaiXUnhfyYAoxSGonjSELpGb97XEcXh+AG/HKs4MwALohLAQ==" saltValue="2I/FMc6wgIot/FpnYqCX0Q==" spinCount="100000" sheet="1" objects="1" scenarios="1"/>
  <mergeCells count="53">
    <mergeCell ref="AI7:AI8"/>
    <mergeCell ref="AO7:AO8"/>
    <mergeCell ref="AQ7:AQ8"/>
    <mergeCell ref="B2:C4"/>
    <mergeCell ref="D2:AS3"/>
    <mergeCell ref="AS6:AT8"/>
    <mergeCell ref="O7:O8"/>
    <mergeCell ref="Q7:Q8"/>
    <mergeCell ref="R7:R8"/>
    <mergeCell ref="U7:U8"/>
    <mergeCell ref="V7:V8"/>
    <mergeCell ref="J7:J8"/>
    <mergeCell ref="K7:K8"/>
    <mergeCell ref="L7:L8"/>
    <mergeCell ref="M7:M8"/>
    <mergeCell ref="N7:N8"/>
    <mergeCell ref="AS11:AT11"/>
    <mergeCell ref="C14:H14"/>
    <mergeCell ref="C15:D15"/>
    <mergeCell ref="E15:F15"/>
    <mergeCell ref="G15:H15"/>
    <mergeCell ref="S7:T7"/>
    <mergeCell ref="AJ7:AK7"/>
    <mergeCell ref="AL7:AM7"/>
    <mergeCell ref="AS9:AT9"/>
    <mergeCell ref="AS10:AT10"/>
    <mergeCell ref="W7:W8"/>
    <mergeCell ref="X7:X8"/>
    <mergeCell ref="Y7:Y8"/>
    <mergeCell ref="Z7:Z8"/>
    <mergeCell ref="AA7:AA8"/>
    <mergeCell ref="AB7:AB8"/>
    <mergeCell ref="AC7:AC8"/>
    <mergeCell ref="AD7:AD8"/>
    <mergeCell ref="AF7:AF8"/>
    <mergeCell ref="AG7:AG8"/>
    <mergeCell ref="AH7:AH8"/>
    <mergeCell ref="D4:AS4"/>
    <mergeCell ref="B5:AT5"/>
    <mergeCell ref="C6:L6"/>
    <mergeCell ref="M6:Q6"/>
    <mergeCell ref="R6:AA6"/>
    <mergeCell ref="AB6:AF6"/>
    <mergeCell ref="AG6:AM6"/>
    <mergeCell ref="AN6:AR6"/>
    <mergeCell ref="B6:B8"/>
    <mergeCell ref="C7:C8"/>
    <mergeCell ref="D7:D8"/>
    <mergeCell ref="E7:E8"/>
    <mergeCell ref="F7:F8"/>
    <mergeCell ref="G7:G8"/>
    <mergeCell ref="H7:H8"/>
    <mergeCell ref="I7:I8"/>
  </mergeCells>
  <conditionalFormatting sqref="M9:N11">
    <cfRule type="cellIs" dxfId="128" priority="1" operator="between">
      <formula>1</formula>
      <formula>2</formula>
    </cfRule>
    <cfRule type="cellIs" dxfId="127" priority="2" operator="equal">
      <formula>3</formula>
    </cfRule>
    <cfRule type="cellIs" dxfId="126" priority="3" operator="equal">
      <formula>4</formula>
    </cfRule>
    <cfRule type="cellIs" dxfId="125" priority="4" operator="equal">
      <formula>5</formula>
    </cfRule>
  </conditionalFormatting>
  <conditionalFormatting sqref="S9:S11">
    <cfRule type="cellIs" dxfId="124" priority="9" stopIfTrue="1" operator="equal">
      <formula>"X"</formula>
    </cfRule>
  </conditionalFormatting>
  <conditionalFormatting sqref="T9:T11">
    <cfRule type="cellIs" dxfId="123" priority="10" operator="equal">
      <formula>"X"</formula>
    </cfRule>
  </conditionalFormatting>
  <conditionalFormatting sqref="U9:X11">
    <cfRule type="cellIs" dxfId="122" priority="11" operator="between">
      <formula>21</formula>
      <formula>25</formula>
    </cfRule>
    <cfRule type="cellIs" dxfId="121" priority="12" operator="between">
      <formula>16</formula>
      <formula>20</formula>
    </cfRule>
    <cfRule type="cellIs" dxfId="120" priority="13" operator="between">
      <formula>6</formula>
      <formula>15</formula>
    </cfRule>
    <cfRule type="cellIs" dxfId="119" priority="14" operator="between">
      <formula>1</formula>
      <formula>5</formula>
    </cfRule>
  </conditionalFormatting>
  <conditionalFormatting sqref="Y9:Y11">
    <cfRule type="cellIs" dxfId="118" priority="15" operator="greaterThanOrEqual">
      <formula>80</formula>
    </cfRule>
    <cfRule type="cellIs" dxfId="117" priority="16" operator="lessThan">
      <formula>79</formula>
    </cfRule>
  </conditionalFormatting>
  <conditionalFormatting sqref="AB9:AC11">
    <cfRule type="cellIs" dxfId="116" priority="17" operator="between">
      <formula>1</formula>
      <formula>2</formula>
    </cfRule>
    <cfRule type="cellIs" dxfId="115" priority="18" operator="equal">
      <formula>3</formula>
    </cfRule>
    <cfRule type="cellIs" dxfId="114" priority="19" operator="equal">
      <formula>4</formula>
    </cfRule>
    <cfRule type="cellIs" dxfId="113" priority="20" operator="equal">
      <formula>5</formula>
    </cfRule>
  </conditionalFormatting>
  <conditionalFormatting sqref="AH9:AI11">
    <cfRule type="containsText" dxfId="112" priority="21" operator="containsText" text="Baja">
      <formula>NOT(ISERROR(SEARCH("Baja",AH9)))</formula>
    </cfRule>
  </conditionalFormatting>
  <conditionalFormatting sqref="AO9:AO11">
    <cfRule type="containsText" dxfId="111" priority="22" operator="containsText" text="Extrema">
      <formula>NOT(ISERROR(SEARCH("Extrema",AO9)))</formula>
    </cfRule>
    <cfRule type="containsText" dxfId="110" priority="23" operator="containsText" text="Alta">
      <formula>NOT(ISERROR(SEARCH("Alta",AO9)))</formula>
    </cfRule>
    <cfRule type="containsText" dxfId="109" priority="24" operator="containsText" text="Moderada">
      <formula>NOT(ISERROR(SEARCH("Moderada",AO9)))</formula>
    </cfRule>
    <cfRule type="containsText" dxfId="108" priority="25" operator="containsText" text="Baja">
      <formula>NOT(ISERROR(SEARCH("Baja",AO9)))</formula>
    </cfRule>
  </conditionalFormatting>
  <conditionalFormatting sqref="AQ9:AQ11">
    <cfRule type="containsText" dxfId="107" priority="26" operator="containsText" text="Extrema">
      <formula>NOT(ISERROR(SEARCH("Extrema",AQ9)))</formula>
    </cfRule>
    <cfRule type="containsText" dxfId="106" priority="27" operator="containsText" text="Alta">
      <formula>NOT(ISERROR(SEARCH("Alta",AQ9)))</formula>
    </cfRule>
    <cfRule type="containsText" dxfId="105" priority="28" operator="containsText" text="Moderada">
      <formula>NOT(ISERROR(SEARCH("Moderada",AQ9)))</formula>
    </cfRule>
    <cfRule type="containsText" dxfId="104" priority="29" operator="containsText" text="Baja">
      <formula>NOT(ISERROR(SEARCH("Baja",AQ9)))</formula>
    </cfRule>
  </conditionalFormatting>
  <conditionalFormatting sqref="AS9:AS11">
    <cfRule type="containsText" dxfId="103" priority="30" operator="containsText" text="Extrema">
      <formula>NOT(ISERROR(SEARCH("Extrema",AS9)))</formula>
    </cfRule>
    <cfRule type="containsText" dxfId="102" priority="31" operator="containsText" text="Alta">
      <formula>NOT(ISERROR(SEARCH("Alta",AS9)))</formula>
    </cfRule>
    <cfRule type="containsText" dxfId="101" priority="32" operator="containsText" text="Moderada">
      <formula>NOT(ISERROR(SEARCH("Moderada",AS9)))</formula>
    </cfRule>
    <cfRule type="containsText" dxfId="100" priority="33" operator="containsText" text="Baja">
      <formula>NOT(ISERROR(SEARCH("Baja",AS9)))</formula>
    </cfRule>
  </conditionalFormatting>
  <pageMargins left="1.1023622047244099" right="0.70866141732283505" top="0.74803149606299202" bottom="0.74803149606299202" header="0" footer="0"/>
  <pageSetup paperSize="9" fitToHeight="0" orientation="landscape"/>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AS1000"/>
  <sheetViews>
    <sheetView showGridLines="0" topLeftCell="AL12" zoomScale="69" zoomScaleNormal="69" workbookViewId="0">
      <selection activeCell="AR12" sqref="AR12:AS13"/>
    </sheetView>
  </sheetViews>
  <sheetFormatPr baseColWidth="10" defaultColWidth="12.625" defaultRowHeight="15" customHeight="1"/>
  <cols>
    <col min="1" max="1" width="4.5" customWidth="1"/>
    <col min="2" max="2" width="4.375" customWidth="1"/>
    <col min="3" max="3" width="34.25" customWidth="1"/>
    <col min="4" max="4" width="54.5" customWidth="1"/>
    <col min="5" max="5" width="19.875" customWidth="1"/>
    <col min="6" max="6" width="29" customWidth="1"/>
    <col min="7" max="7" width="21.125" customWidth="1"/>
    <col min="8" max="8" width="36.125" customWidth="1"/>
    <col min="9" max="9" width="27.375" customWidth="1"/>
    <col min="10" max="10" width="18" customWidth="1"/>
    <col min="11" max="11" width="23" customWidth="1"/>
    <col min="12" max="14" width="3.75" customWidth="1"/>
    <col min="15" max="15" width="6.5" customWidth="1"/>
    <col min="16" max="16" width="11.375" customWidth="1"/>
    <col min="17" max="17" width="33.375" customWidth="1"/>
    <col min="18" max="19" width="11.375" customWidth="1"/>
    <col min="20" max="20" width="6.125" customWidth="1"/>
    <col min="21" max="21" width="5.625" customWidth="1"/>
    <col min="22" max="22" width="5" customWidth="1"/>
    <col min="23" max="23" width="7.625" customWidth="1"/>
    <col min="24" max="24" width="11.375" customWidth="1"/>
    <col min="25" max="25" width="6.75" customWidth="1"/>
    <col min="26" max="26" width="7.375" customWidth="1"/>
    <col min="27" max="28" width="3.75" customWidth="1"/>
    <col min="29" max="29" width="6.375" customWidth="1"/>
    <col min="30" max="30" width="8.375" customWidth="1"/>
    <col min="31" max="31" width="14.125" customWidth="1"/>
    <col min="32" max="32" width="32" customWidth="1"/>
    <col min="33" max="33" width="11" customWidth="1"/>
    <col min="34" max="34" width="15.125" customWidth="1"/>
    <col min="35" max="35" width="19.375" customWidth="1"/>
    <col min="36" max="36" width="18" customWidth="1"/>
    <col min="37" max="38" width="11" customWidth="1"/>
    <col min="39" max="40" width="49.875" hidden="1" customWidth="1"/>
    <col min="41" max="41" width="49.5" customWidth="1"/>
    <col min="42" max="42" width="52.75" customWidth="1"/>
    <col min="43" max="43" width="49.25" customWidth="1"/>
    <col min="44" max="44" width="37.25" customWidth="1"/>
    <col min="45" max="45" width="2.375" customWidth="1"/>
  </cols>
  <sheetData>
    <row r="1" spans="1:45" ht="15" customHeight="1">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row>
    <row r="2" spans="1:45" ht="39" customHeight="1">
      <c r="A2" s="29"/>
      <c r="B2" s="528"/>
      <c r="C2" s="418"/>
      <c r="D2" s="530" t="s">
        <v>221</v>
      </c>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8"/>
      <c r="AS2" s="84" t="s">
        <v>222</v>
      </c>
    </row>
    <row r="3" spans="1:45" ht="29.25" customHeight="1">
      <c r="A3" s="29"/>
      <c r="B3" s="529"/>
      <c r="C3" s="421"/>
      <c r="D3" s="494"/>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4"/>
      <c r="AS3" s="85" t="s">
        <v>223</v>
      </c>
    </row>
    <row r="4" spans="1:45" ht="37.5" customHeight="1">
      <c r="A4" s="29"/>
      <c r="B4" s="494"/>
      <c r="C4" s="424"/>
      <c r="D4" s="561" t="s">
        <v>224</v>
      </c>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2"/>
      <c r="AS4" s="86" t="s">
        <v>225</v>
      </c>
    </row>
    <row r="5" spans="1:45" ht="10.5" customHeight="1">
      <c r="A5" s="29"/>
      <c r="B5" s="501"/>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row>
    <row r="6" spans="1:45" ht="30" customHeight="1">
      <c r="A6" s="40"/>
      <c r="B6" s="547" t="s">
        <v>226</v>
      </c>
      <c r="C6" s="538" t="s">
        <v>227</v>
      </c>
      <c r="D6" s="514"/>
      <c r="E6" s="514"/>
      <c r="F6" s="514"/>
      <c r="G6" s="514"/>
      <c r="H6" s="514"/>
      <c r="I6" s="514"/>
      <c r="J6" s="514"/>
      <c r="K6" s="515"/>
      <c r="L6" s="539" t="s">
        <v>189</v>
      </c>
      <c r="M6" s="514"/>
      <c r="N6" s="514"/>
      <c r="O6" s="514"/>
      <c r="P6" s="515"/>
      <c r="Q6" s="540" t="s">
        <v>228</v>
      </c>
      <c r="R6" s="514"/>
      <c r="S6" s="514"/>
      <c r="T6" s="514"/>
      <c r="U6" s="514"/>
      <c r="V6" s="514"/>
      <c r="W6" s="514"/>
      <c r="X6" s="514"/>
      <c r="Y6" s="514"/>
      <c r="Z6" s="515"/>
      <c r="AA6" s="539" t="s">
        <v>229</v>
      </c>
      <c r="AB6" s="514"/>
      <c r="AC6" s="514"/>
      <c r="AD6" s="514"/>
      <c r="AE6" s="515"/>
      <c r="AF6" s="541" t="s">
        <v>230</v>
      </c>
      <c r="AG6" s="514"/>
      <c r="AH6" s="514"/>
      <c r="AI6" s="514"/>
      <c r="AJ6" s="514"/>
      <c r="AK6" s="514"/>
      <c r="AL6" s="515"/>
      <c r="AM6" s="542" t="s">
        <v>231</v>
      </c>
      <c r="AN6" s="514"/>
      <c r="AO6" s="514"/>
      <c r="AP6" s="514"/>
      <c r="AQ6" s="515"/>
      <c r="AR6" s="562" t="s">
        <v>232</v>
      </c>
      <c r="AS6" s="558"/>
    </row>
    <row r="7" spans="1:45" ht="42.75" customHeight="1">
      <c r="A7" s="40"/>
      <c r="B7" s="548"/>
      <c r="C7" s="549" t="s">
        <v>156</v>
      </c>
      <c r="D7" s="549" t="s">
        <v>160</v>
      </c>
      <c r="E7" s="549" t="s">
        <v>164</v>
      </c>
      <c r="F7" s="549" t="s">
        <v>233</v>
      </c>
      <c r="G7" s="549" t="s">
        <v>172</v>
      </c>
      <c r="H7" s="549" t="s">
        <v>234</v>
      </c>
      <c r="I7" s="549" t="s">
        <v>180</v>
      </c>
      <c r="J7" s="549" t="s">
        <v>184</v>
      </c>
      <c r="K7" s="549" t="s">
        <v>186</v>
      </c>
      <c r="L7" s="550" t="s">
        <v>138</v>
      </c>
      <c r="M7" s="550" t="s">
        <v>139</v>
      </c>
      <c r="N7" s="550" t="s">
        <v>110</v>
      </c>
      <c r="O7" s="550" t="s">
        <v>240</v>
      </c>
      <c r="P7" s="550" t="s">
        <v>235</v>
      </c>
      <c r="Q7" s="551" t="s">
        <v>236</v>
      </c>
      <c r="R7" s="543" t="s">
        <v>237</v>
      </c>
      <c r="S7" s="515"/>
      <c r="T7" s="552" t="s">
        <v>168</v>
      </c>
      <c r="U7" s="552" t="s">
        <v>170</v>
      </c>
      <c r="V7" s="552" t="s">
        <v>174</v>
      </c>
      <c r="W7" s="552" t="s">
        <v>178</v>
      </c>
      <c r="X7" s="551" t="s">
        <v>238</v>
      </c>
      <c r="Y7" s="553" t="s">
        <v>138</v>
      </c>
      <c r="Z7" s="553" t="s">
        <v>139</v>
      </c>
      <c r="AA7" s="550" t="s">
        <v>138</v>
      </c>
      <c r="AB7" s="550" t="s">
        <v>139</v>
      </c>
      <c r="AC7" s="550" t="s">
        <v>110</v>
      </c>
      <c r="AD7" s="550" t="s">
        <v>240</v>
      </c>
      <c r="AE7" s="550" t="s">
        <v>235</v>
      </c>
      <c r="AF7" s="554" t="s">
        <v>182</v>
      </c>
      <c r="AG7" s="554" t="s">
        <v>162</v>
      </c>
      <c r="AH7" s="554" t="s">
        <v>49</v>
      </c>
      <c r="AI7" s="544" t="s">
        <v>191</v>
      </c>
      <c r="AJ7" s="515"/>
      <c r="AK7" s="544" t="s">
        <v>194</v>
      </c>
      <c r="AL7" s="515"/>
      <c r="AM7" s="80" t="s">
        <v>204</v>
      </c>
      <c r="AN7" s="555" t="s">
        <v>232</v>
      </c>
      <c r="AO7" s="80" t="s">
        <v>206</v>
      </c>
      <c r="AP7" s="555" t="s">
        <v>232</v>
      </c>
      <c r="AQ7" s="80" t="s">
        <v>239</v>
      </c>
      <c r="AR7" s="559"/>
      <c r="AS7" s="560"/>
    </row>
    <row r="8" spans="1:45" ht="76.5" customHeight="1">
      <c r="A8" s="40"/>
      <c r="B8" s="548"/>
      <c r="C8" s="548"/>
      <c r="D8" s="548"/>
      <c r="E8" s="548"/>
      <c r="F8" s="548"/>
      <c r="G8" s="548"/>
      <c r="H8" s="548"/>
      <c r="I8" s="548"/>
      <c r="J8" s="548"/>
      <c r="K8" s="548"/>
      <c r="L8" s="548"/>
      <c r="M8" s="548"/>
      <c r="N8" s="548"/>
      <c r="O8" s="556"/>
      <c r="P8" s="548"/>
      <c r="Q8" s="548"/>
      <c r="R8" s="211" t="s">
        <v>241</v>
      </c>
      <c r="S8" s="211" t="s">
        <v>242</v>
      </c>
      <c r="T8" s="548"/>
      <c r="U8" s="548"/>
      <c r="V8" s="548"/>
      <c r="W8" s="548"/>
      <c r="X8" s="548"/>
      <c r="Y8" s="548"/>
      <c r="Z8" s="548"/>
      <c r="AA8" s="548"/>
      <c r="AB8" s="548"/>
      <c r="AC8" s="548"/>
      <c r="AD8" s="556"/>
      <c r="AE8" s="548"/>
      <c r="AF8" s="548"/>
      <c r="AG8" s="548"/>
      <c r="AH8" s="548"/>
      <c r="AI8" s="76" t="s">
        <v>243</v>
      </c>
      <c r="AJ8" s="76" t="s">
        <v>156</v>
      </c>
      <c r="AK8" s="76" t="s">
        <v>244</v>
      </c>
      <c r="AL8" s="76" t="s">
        <v>245</v>
      </c>
      <c r="AM8" s="41" t="s">
        <v>246</v>
      </c>
      <c r="AN8" s="556"/>
      <c r="AO8" s="41" t="s">
        <v>246</v>
      </c>
      <c r="AP8" s="556"/>
      <c r="AQ8" s="41" t="s">
        <v>246</v>
      </c>
      <c r="AR8" s="559"/>
      <c r="AS8" s="560"/>
    </row>
    <row r="9" spans="1:45" ht="150" customHeight="1">
      <c r="A9" s="29"/>
      <c r="B9" s="46">
        <v>1</v>
      </c>
      <c r="C9" s="47" t="s">
        <v>73</v>
      </c>
      <c r="D9" s="47" t="s">
        <v>411</v>
      </c>
      <c r="E9" s="47" t="s">
        <v>47</v>
      </c>
      <c r="F9" s="96" t="s">
        <v>412</v>
      </c>
      <c r="G9" s="96" t="s">
        <v>413</v>
      </c>
      <c r="H9" s="96" t="s">
        <v>414</v>
      </c>
      <c r="I9" s="48" t="s">
        <v>281</v>
      </c>
      <c r="J9" s="49" t="s">
        <v>80</v>
      </c>
      <c r="K9" s="102" t="s">
        <v>11</v>
      </c>
      <c r="L9" s="64">
        <v>1</v>
      </c>
      <c r="M9" s="64">
        <v>4</v>
      </c>
      <c r="N9" s="65">
        <f t="shared" ref="N9:N13" si="0">+L9*M9</f>
        <v>4</v>
      </c>
      <c r="O9" s="64">
        <f t="shared" ref="O9:O13" si="1">(IFERROR(VALUE(CONCATENATE(L9,M9)),0))</f>
        <v>14</v>
      </c>
      <c r="P9" s="65">
        <f>(IFERROR(VLOOKUP(O9,'[1]INF GENERAL'!$F$3:$H$27,2,FALSE),0))</f>
        <v>0</v>
      </c>
      <c r="Q9" s="48" t="s">
        <v>415</v>
      </c>
      <c r="R9" s="63" t="s">
        <v>43</v>
      </c>
      <c r="S9" s="63" t="s">
        <v>43</v>
      </c>
      <c r="T9" s="72">
        <v>25</v>
      </c>
      <c r="U9" s="72">
        <v>25</v>
      </c>
      <c r="V9" s="72">
        <v>25</v>
      </c>
      <c r="W9" s="72">
        <v>25</v>
      </c>
      <c r="X9" s="73">
        <v>100</v>
      </c>
      <c r="Y9" s="63">
        <v>2</v>
      </c>
      <c r="Z9" s="63">
        <v>0</v>
      </c>
      <c r="AA9" s="49">
        <v>2</v>
      </c>
      <c r="AB9" s="49">
        <v>2</v>
      </c>
      <c r="AC9" s="49">
        <f t="shared" ref="AC9:AC13" si="2">+AA9*AB9</f>
        <v>4</v>
      </c>
      <c r="AD9" s="49">
        <f t="shared" ref="AD9:AD13" si="3">IFERROR(VALUE(CONCATENATE(AA9,AB9)),0)</f>
        <v>22</v>
      </c>
      <c r="AE9" s="77">
        <f>IFERROR(VLOOKUP(AD9,'[1]INF GENERAL'!$F$3:$H$27,2,FALSE),0)</f>
        <v>0</v>
      </c>
      <c r="AF9" s="95" t="s">
        <v>385</v>
      </c>
      <c r="AG9" s="49" t="s">
        <v>43</v>
      </c>
      <c r="AH9" s="49" t="s">
        <v>43</v>
      </c>
      <c r="AI9" s="49" t="s">
        <v>416</v>
      </c>
      <c r="AJ9" s="49" t="s">
        <v>417</v>
      </c>
      <c r="AK9" s="216">
        <v>44927</v>
      </c>
      <c r="AL9" s="216">
        <v>45291</v>
      </c>
      <c r="AM9" s="96" t="s">
        <v>418</v>
      </c>
      <c r="AN9" s="83" t="s">
        <v>286</v>
      </c>
      <c r="AO9" s="96" t="s">
        <v>419</v>
      </c>
      <c r="AP9" s="83" t="s">
        <v>420</v>
      </c>
      <c r="AQ9" s="115" t="s">
        <v>421</v>
      </c>
      <c r="AR9" s="545" t="s">
        <v>397</v>
      </c>
      <c r="AS9" s="546"/>
    </row>
    <row r="10" spans="1:45" ht="150" customHeight="1">
      <c r="A10" s="29"/>
      <c r="B10" s="46">
        <v>2</v>
      </c>
      <c r="C10" s="47" t="s">
        <v>73</v>
      </c>
      <c r="D10" s="47" t="s">
        <v>411</v>
      </c>
      <c r="E10" s="47" t="s">
        <v>47</v>
      </c>
      <c r="F10" s="96" t="s">
        <v>422</v>
      </c>
      <c r="G10" s="96" t="s">
        <v>423</v>
      </c>
      <c r="H10" s="96" t="s">
        <v>424</v>
      </c>
      <c r="I10" s="48" t="s">
        <v>281</v>
      </c>
      <c r="J10" s="49" t="s">
        <v>80</v>
      </c>
      <c r="K10" s="102" t="s">
        <v>7</v>
      </c>
      <c r="L10" s="64">
        <v>1</v>
      </c>
      <c r="M10" s="64">
        <v>4</v>
      </c>
      <c r="N10" s="65">
        <f t="shared" si="0"/>
        <v>4</v>
      </c>
      <c r="O10" s="64">
        <f t="shared" si="1"/>
        <v>14</v>
      </c>
      <c r="P10" s="65">
        <f>(IFERROR(VLOOKUP(O10,'[1]INF GENERAL'!$F$3:$H$27,2,FALSE),0))</f>
        <v>0</v>
      </c>
      <c r="Q10" s="48" t="s">
        <v>425</v>
      </c>
      <c r="R10" s="63" t="s">
        <v>43</v>
      </c>
      <c r="S10" s="63" t="s">
        <v>43</v>
      </c>
      <c r="T10" s="72">
        <v>25</v>
      </c>
      <c r="U10" s="72">
        <v>25</v>
      </c>
      <c r="V10" s="72">
        <v>25</v>
      </c>
      <c r="W10" s="72">
        <v>25</v>
      </c>
      <c r="X10" s="73">
        <v>100</v>
      </c>
      <c r="Y10" s="63">
        <v>2</v>
      </c>
      <c r="Z10" s="63">
        <v>0</v>
      </c>
      <c r="AA10" s="49">
        <v>2</v>
      </c>
      <c r="AB10" s="49">
        <v>3</v>
      </c>
      <c r="AC10" s="49">
        <f t="shared" si="2"/>
        <v>6</v>
      </c>
      <c r="AD10" s="49">
        <f t="shared" si="3"/>
        <v>23</v>
      </c>
      <c r="AE10" s="77">
        <f>IFERROR(VLOOKUP(AD10,'[1]INF GENERAL'!$F$3:$H$27,2,FALSE),0)</f>
        <v>0</v>
      </c>
      <c r="AF10" s="95" t="s">
        <v>393</v>
      </c>
      <c r="AG10" s="49" t="s">
        <v>43</v>
      </c>
      <c r="AH10" s="49" t="s">
        <v>43</v>
      </c>
      <c r="AI10" s="49" t="s">
        <v>416</v>
      </c>
      <c r="AJ10" s="49" t="s">
        <v>417</v>
      </c>
      <c r="AK10" s="216">
        <v>44927</v>
      </c>
      <c r="AL10" s="216">
        <v>45291</v>
      </c>
      <c r="AM10" s="48" t="s">
        <v>426</v>
      </c>
      <c r="AN10" s="83" t="s">
        <v>286</v>
      </c>
      <c r="AO10" s="96" t="s">
        <v>427</v>
      </c>
      <c r="AP10" s="83" t="s">
        <v>428</v>
      </c>
      <c r="AQ10" s="124" t="s">
        <v>429</v>
      </c>
      <c r="AR10" s="545" t="s">
        <v>261</v>
      </c>
      <c r="AS10" s="546"/>
    </row>
    <row r="11" spans="1:45" ht="150" customHeight="1">
      <c r="A11" s="29"/>
      <c r="B11" s="46">
        <v>3</v>
      </c>
      <c r="C11" s="47" t="s">
        <v>73</v>
      </c>
      <c r="D11" s="47" t="s">
        <v>411</v>
      </c>
      <c r="E11" s="47" t="s">
        <v>47</v>
      </c>
      <c r="F11" s="96" t="s">
        <v>430</v>
      </c>
      <c r="G11" s="96" t="s">
        <v>431</v>
      </c>
      <c r="H11" s="96" t="s">
        <v>424</v>
      </c>
      <c r="I11" s="48" t="s">
        <v>281</v>
      </c>
      <c r="J11" s="49" t="s">
        <v>80</v>
      </c>
      <c r="K11" s="102" t="s">
        <v>7</v>
      </c>
      <c r="L11" s="64">
        <v>1</v>
      </c>
      <c r="M11" s="64">
        <v>4</v>
      </c>
      <c r="N11" s="65">
        <f t="shared" si="0"/>
        <v>4</v>
      </c>
      <c r="O11" s="64">
        <f t="shared" si="1"/>
        <v>14</v>
      </c>
      <c r="P11" s="65">
        <f>(IFERROR(VLOOKUP(O11,'[1]INF GENERAL'!$F$3:$H$27,2,FALSE),0))</f>
        <v>0</v>
      </c>
      <c r="Q11" s="48" t="s">
        <v>432</v>
      </c>
      <c r="R11" s="63" t="s">
        <v>43</v>
      </c>
      <c r="S11" s="63" t="s">
        <v>43</v>
      </c>
      <c r="T11" s="72">
        <v>25</v>
      </c>
      <c r="U11" s="72">
        <v>25</v>
      </c>
      <c r="V11" s="72">
        <v>25</v>
      </c>
      <c r="W11" s="72">
        <v>25</v>
      </c>
      <c r="X11" s="73">
        <v>100</v>
      </c>
      <c r="Y11" s="63">
        <v>2</v>
      </c>
      <c r="Z11" s="63">
        <v>0</v>
      </c>
      <c r="AA11" s="49">
        <v>2</v>
      </c>
      <c r="AB11" s="49">
        <v>2</v>
      </c>
      <c r="AC11" s="49">
        <f t="shared" si="2"/>
        <v>4</v>
      </c>
      <c r="AD11" s="49">
        <f t="shared" si="3"/>
        <v>22</v>
      </c>
      <c r="AE11" s="77">
        <f>IFERROR(VLOOKUP(AD11,'[1]INF GENERAL'!$F$3:$H$27,2,FALSE),0)</f>
        <v>0</v>
      </c>
      <c r="AF11" s="95" t="s">
        <v>433</v>
      </c>
      <c r="AG11" s="49" t="s">
        <v>43</v>
      </c>
      <c r="AH11" s="49" t="s">
        <v>43</v>
      </c>
      <c r="AI11" s="49" t="s">
        <v>416</v>
      </c>
      <c r="AJ11" s="49" t="s">
        <v>417</v>
      </c>
      <c r="AK11" s="216">
        <v>44927</v>
      </c>
      <c r="AL11" s="216">
        <v>45291</v>
      </c>
      <c r="AM11" s="48" t="s">
        <v>434</v>
      </c>
      <c r="AN11" s="83" t="s">
        <v>286</v>
      </c>
      <c r="AO11" s="96" t="s">
        <v>435</v>
      </c>
      <c r="AP11" s="83" t="s">
        <v>436</v>
      </c>
      <c r="AQ11" s="124" t="s">
        <v>437</v>
      </c>
      <c r="AR11" s="545" t="s">
        <v>261</v>
      </c>
      <c r="AS11" s="546"/>
    </row>
    <row r="12" spans="1:45" ht="150" customHeight="1">
      <c r="A12" s="29"/>
      <c r="B12" s="46">
        <v>4</v>
      </c>
      <c r="C12" s="47" t="s">
        <v>73</v>
      </c>
      <c r="D12" s="47" t="s">
        <v>411</v>
      </c>
      <c r="E12" s="47" t="s">
        <v>47</v>
      </c>
      <c r="F12" s="96" t="s">
        <v>438</v>
      </c>
      <c r="G12" s="96" t="s">
        <v>439</v>
      </c>
      <c r="H12" s="96" t="s">
        <v>424</v>
      </c>
      <c r="I12" s="48" t="s">
        <v>440</v>
      </c>
      <c r="J12" s="49" t="s">
        <v>80</v>
      </c>
      <c r="K12" s="102" t="s">
        <v>7</v>
      </c>
      <c r="L12" s="64">
        <v>1</v>
      </c>
      <c r="M12" s="64">
        <v>4</v>
      </c>
      <c r="N12" s="65">
        <f t="shared" si="0"/>
        <v>4</v>
      </c>
      <c r="O12" s="64">
        <f t="shared" si="1"/>
        <v>14</v>
      </c>
      <c r="P12" s="65">
        <f>(IFERROR(VLOOKUP(O12,'[1]INF GENERAL'!$F$3:$H$27,2,FALSE),0))</f>
        <v>0</v>
      </c>
      <c r="Q12" s="48" t="s">
        <v>441</v>
      </c>
      <c r="R12" s="63" t="s">
        <v>43</v>
      </c>
      <c r="S12" s="63" t="s">
        <v>43</v>
      </c>
      <c r="T12" s="72">
        <v>25</v>
      </c>
      <c r="U12" s="72">
        <v>25</v>
      </c>
      <c r="V12" s="72">
        <v>25</v>
      </c>
      <c r="W12" s="72">
        <v>25</v>
      </c>
      <c r="X12" s="73">
        <v>100</v>
      </c>
      <c r="Y12" s="63">
        <v>2</v>
      </c>
      <c r="Z12" s="63">
        <v>0</v>
      </c>
      <c r="AA12" s="49">
        <v>2</v>
      </c>
      <c r="AB12" s="49">
        <v>2</v>
      </c>
      <c r="AC12" s="49">
        <f t="shared" si="2"/>
        <v>4</v>
      </c>
      <c r="AD12" s="49">
        <f t="shared" si="3"/>
        <v>22</v>
      </c>
      <c r="AE12" s="77">
        <f>IFERROR(VLOOKUP(AD12,'[1]INF GENERAL'!$F$3:$H$27,2,FALSE),0)</f>
        <v>0</v>
      </c>
      <c r="AF12" s="95" t="s">
        <v>442</v>
      </c>
      <c r="AG12" s="49" t="s">
        <v>43</v>
      </c>
      <c r="AH12" s="49" t="s">
        <v>43</v>
      </c>
      <c r="AI12" s="49" t="s">
        <v>416</v>
      </c>
      <c r="AJ12" s="49" t="s">
        <v>417</v>
      </c>
      <c r="AK12" s="216">
        <v>44927</v>
      </c>
      <c r="AL12" s="216">
        <v>45291</v>
      </c>
      <c r="AM12" s="48" t="s">
        <v>443</v>
      </c>
      <c r="AN12" s="83" t="s">
        <v>286</v>
      </c>
      <c r="AO12" s="96" t="s">
        <v>444</v>
      </c>
      <c r="AP12" s="83" t="s">
        <v>445</v>
      </c>
      <c r="AQ12" s="124" t="s">
        <v>446</v>
      </c>
      <c r="AR12" s="545" t="s">
        <v>261</v>
      </c>
      <c r="AS12" s="546"/>
    </row>
    <row r="13" spans="1:45" ht="150" customHeight="1">
      <c r="A13" s="29"/>
      <c r="B13" s="46">
        <v>5</v>
      </c>
      <c r="C13" s="47" t="s">
        <v>73</v>
      </c>
      <c r="D13" s="47" t="s">
        <v>411</v>
      </c>
      <c r="E13" s="47" t="s">
        <v>47</v>
      </c>
      <c r="F13" s="96" t="s">
        <v>447</v>
      </c>
      <c r="G13" s="96" t="s">
        <v>448</v>
      </c>
      <c r="H13" s="96" t="s">
        <v>424</v>
      </c>
      <c r="I13" s="48" t="s">
        <v>449</v>
      </c>
      <c r="J13" s="49" t="s">
        <v>80</v>
      </c>
      <c r="K13" s="102" t="s">
        <v>7</v>
      </c>
      <c r="L13" s="64">
        <v>1</v>
      </c>
      <c r="M13" s="64">
        <v>4</v>
      </c>
      <c r="N13" s="65">
        <f t="shared" si="0"/>
        <v>4</v>
      </c>
      <c r="O13" s="64">
        <f t="shared" si="1"/>
        <v>14</v>
      </c>
      <c r="P13" s="65">
        <f>(IFERROR(VLOOKUP(O13,'[1]INF GENERAL'!$F$3:$H$27,2,FALSE),0))</f>
        <v>0</v>
      </c>
      <c r="Q13" s="96" t="s">
        <v>450</v>
      </c>
      <c r="R13" s="63" t="s">
        <v>43</v>
      </c>
      <c r="S13" s="63" t="s">
        <v>43</v>
      </c>
      <c r="T13" s="72">
        <v>25</v>
      </c>
      <c r="U13" s="72">
        <v>25</v>
      </c>
      <c r="V13" s="72">
        <v>25</v>
      </c>
      <c r="W13" s="72">
        <v>25</v>
      </c>
      <c r="X13" s="73">
        <v>100</v>
      </c>
      <c r="Y13" s="63">
        <v>2</v>
      </c>
      <c r="Z13" s="63">
        <v>0</v>
      </c>
      <c r="AA13" s="49">
        <v>2</v>
      </c>
      <c r="AB13" s="49">
        <v>2</v>
      </c>
      <c r="AC13" s="49">
        <f t="shared" si="2"/>
        <v>4</v>
      </c>
      <c r="AD13" s="49">
        <f t="shared" si="3"/>
        <v>22</v>
      </c>
      <c r="AE13" s="77">
        <f>IFERROR(VLOOKUP(AD13,'[1]INF GENERAL'!$F$3:$H$27,2,FALSE),0)</f>
        <v>0</v>
      </c>
      <c r="AF13" s="96" t="s">
        <v>451</v>
      </c>
      <c r="AG13" s="49" t="s">
        <v>43</v>
      </c>
      <c r="AH13" s="49" t="s">
        <v>43</v>
      </c>
      <c r="AI13" s="49" t="s">
        <v>416</v>
      </c>
      <c r="AJ13" s="49" t="s">
        <v>417</v>
      </c>
      <c r="AK13" s="216">
        <v>44927</v>
      </c>
      <c r="AL13" s="216">
        <v>45291</v>
      </c>
      <c r="AM13" s="48" t="s">
        <v>452</v>
      </c>
      <c r="AN13" s="83" t="s">
        <v>286</v>
      </c>
      <c r="AO13" s="96" t="s">
        <v>452</v>
      </c>
      <c r="AP13" s="83" t="s">
        <v>453</v>
      </c>
      <c r="AQ13" s="124" t="s">
        <v>454</v>
      </c>
      <c r="AR13" s="545" t="s">
        <v>261</v>
      </c>
      <c r="AS13" s="546"/>
    </row>
    <row r="14" spans="1:45" ht="75.75" customHeight="1">
      <c r="A14" s="29"/>
      <c r="B14" s="205"/>
      <c r="C14" s="206"/>
      <c r="D14" s="206"/>
      <c r="E14" s="206"/>
      <c r="F14" s="207"/>
      <c r="G14" s="207"/>
      <c r="H14" s="207"/>
      <c r="I14" s="208"/>
      <c r="J14" s="104"/>
      <c r="K14" s="105"/>
      <c r="L14" s="209"/>
      <c r="M14" s="209"/>
      <c r="N14" s="210"/>
      <c r="O14" s="209"/>
      <c r="P14" s="210"/>
      <c r="Q14" s="207"/>
      <c r="R14" s="212"/>
      <c r="S14" s="212"/>
      <c r="T14" s="213"/>
      <c r="U14" s="213"/>
      <c r="V14" s="213"/>
      <c r="W14" s="213"/>
      <c r="X14" s="214"/>
      <c r="Y14" s="212"/>
      <c r="Z14" s="212"/>
      <c r="AA14" s="104"/>
      <c r="AB14" s="104"/>
      <c r="AC14" s="104"/>
      <c r="AD14" s="104"/>
      <c r="AE14" s="215"/>
      <c r="AF14" s="207"/>
      <c r="AG14" s="104"/>
      <c r="AH14" s="104"/>
      <c r="AI14" s="104"/>
      <c r="AJ14" s="104"/>
      <c r="AK14" s="217"/>
      <c r="AL14" s="217"/>
      <c r="AM14" s="208"/>
      <c r="AN14" s="208"/>
      <c r="AO14" s="208"/>
      <c r="AP14" s="208"/>
      <c r="AQ14" s="208"/>
      <c r="AR14" s="218"/>
      <c r="AS14" s="218"/>
    </row>
    <row r="15" spans="1:45" ht="18.75" customHeight="1">
      <c r="A15" s="29"/>
      <c r="B15" s="50"/>
      <c r="C15" s="513" t="s">
        <v>455</v>
      </c>
      <c r="D15" s="514"/>
      <c r="E15" s="514"/>
      <c r="F15" s="514"/>
      <c r="G15" s="514"/>
      <c r="H15" s="515"/>
      <c r="I15" s="51"/>
      <c r="J15" s="51"/>
      <c r="K15" s="51"/>
      <c r="L15" s="2"/>
      <c r="M15" s="2"/>
      <c r="N15" s="2"/>
      <c r="O15" s="2"/>
      <c r="P15" s="2"/>
      <c r="Q15" s="2"/>
      <c r="R15" s="2"/>
      <c r="S15" s="2"/>
      <c r="T15" s="2"/>
      <c r="U15" s="2"/>
      <c r="V15" s="2"/>
      <c r="W15" s="2"/>
      <c r="X15" s="2"/>
      <c r="Y15" s="2"/>
      <c r="Z15" s="2"/>
      <c r="AA15" s="56"/>
      <c r="AB15" s="56"/>
      <c r="AC15" s="56"/>
      <c r="AD15" s="56"/>
      <c r="AE15" s="56"/>
      <c r="AF15" s="56"/>
      <c r="AG15" s="56"/>
      <c r="AH15" s="56"/>
      <c r="AI15" s="56"/>
      <c r="AJ15" s="56"/>
      <c r="AK15" s="56"/>
      <c r="AL15" s="56"/>
      <c r="AM15" s="56"/>
      <c r="AN15" s="56"/>
      <c r="AO15" s="56"/>
      <c r="AP15" s="56"/>
      <c r="AQ15" s="56"/>
      <c r="AR15" s="56"/>
      <c r="AS15" s="51"/>
    </row>
    <row r="16" spans="1:45" ht="103.5" customHeight="1">
      <c r="A16" s="29"/>
      <c r="B16" s="50"/>
      <c r="C16" s="516" t="s">
        <v>456</v>
      </c>
      <c r="D16" s="515"/>
      <c r="E16" s="516" t="s">
        <v>457</v>
      </c>
      <c r="F16" s="515"/>
      <c r="G16" s="517" t="s">
        <v>458</v>
      </c>
      <c r="H16" s="515"/>
      <c r="I16" s="54"/>
      <c r="J16" s="54"/>
      <c r="K16" s="51"/>
      <c r="L16" s="2"/>
      <c r="M16" s="2"/>
      <c r="N16" s="2"/>
      <c r="O16" s="2"/>
      <c r="P16" s="2"/>
      <c r="Q16" s="2"/>
      <c r="R16" s="2"/>
      <c r="S16" s="2"/>
      <c r="T16" s="2"/>
      <c r="U16" s="2"/>
      <c r="V16" s="2"/>
      <c r="W16" s="2"/>
      <c r="X16" s="2"/>
      <c r="Y16" s="2"/>
      <c r="Z16" s="2"/>
      <c r="AA16" s="51"/>
      <c r="AB16" s="56"/>
      <c r="AC16" s="56"/>
      <c r="AD16" s="51"/>
      <c r="AE16" s="56"/>
      <c r="AF16" s="56"/>
      <c r="AG16" s="56"/>
      <c r="AH16" s="56"/>
      <c r="AI16" s="56"/>
      <c r="AJ16" s="56"/>
      <c r="AK16" s="56"/>
      <c r="AL16" s="56"/>
      <c r="AM16" s="56"/>
      <c r="AN16" s="56"/>
      <c r="AO16" s="56"/>
      <c r="AP16" s="56"/>
      <c r="AQ16" s="56"/>
      <c r="AR16" s="56"/>
      <c r="AS16" s="51"/>
    </row>
    <row r="17" spans="1:45" ht="18.75" customHeight="1">
      <c r="A17" s="29"/>
      <c r="B17" s="55"/>
      <c r="C17" s="56"/>
      <c r="D17" s="56"/>
      <c r="E17" s="56"/>
      <c r="F17" s="56"/>
      <c r="G17" s="56"/>
      <c r="H17" s="56"/>
      <c r="I17" s="56"/>
      <c r="J17" s="56"/>
      <c r="K17" s="56"/>
      <c r="L17" s="56"/>
      <c r="M17" s="56"/>
      <c r="N17" s="56"/>
      <c r="O17" s="56"/>
      <c r="P17" s="56"/>
      <c r="Q17" s="56"/>
      <c r="R17" s="56"/>
      <c r="S17" s="56"/>
      <c r="T17" s="56"/>
      <c r="U17" s="56"/>
      <c r="V17" s="56"/>
      <c r="W17" s="56"/>
      <c r="X17" s="56"/>
      <c r="Y17" s="56"/>
      <c r="Z17" s="56"/>
      <c r="AA17" s="51"/>
      <c r="AB17" s="56"/>
      <c r="AC17" s="56"/>
      <c r="AD17" s="56"/>
      <c r="AE17" s="56"/>
      <c r="AF17" s="56"/>
      <c r="AG17" s="56"/>
      <c r="AH17" s="56"/>
      <c r="AI17" s="56"/>
      <c r="AJ17" s="56"/>
      <c r="AK17" s="56"/>
      <c r="AL17" s="56"/>
      <c r="AM17" s="56"/>
      <c r="AN17" s="56"/>
      <c r="AO17" s="56"/>
      <c r="AP17" s="56"/>
      <c r="AQ17" s="56"/>
      <c r="AR17" s="56"/>
      <c r="AS17" s="51"/>
    </row>
    <row r="18" spans="1:45" ht="27" customHeight="1">
      <c r="A18" s="29"/>
      <c r="B18" s="55"/>
      <c r="C18" s="56"/>
      <c r="D18" s="56"/>
      <c r="E18" s="56"/>
      <c r="F18" s="56"/>
      <c r="G18" s="56"/>
      <c r="H18" s="56"/>
      <c r="I18" s="56"/>
      <c r="J18" s="56"/>
      <c r="K18" s="56"/>
      <c r="L18" s="56"/>
      <c r="M18" s="56"/>
      <c r="N18" s="56"/>
      <c r="O18" s="56"/>
      <c r="P18" s="56"/>
      <c r="Q18" s="56"/>
      <c r="R18" s="56"/>
      <c r="S18" s="56"/>
      <c r="T18" s="56"/>
      <c r="U18" s="56"/>
      <c r="V18" s="56"/>
      <c r="W18" s="56"/>
      <c r="X18" s="56"/>
      <c r="Y18" s="56"/>
      <c r="Z18" s="56"/>
      <c r="AA18" s="51"/>
      <c r="AB18" s="56"/>
      <c r="AC18" s="56"/>
      <c r="AD18" s="56"/>
      <c r="AE18" s="56"/>
      <c r="AF18" s="56"/>
      <c r="AG18" s="56"/>
      <c r="AH18" s="56"/>
      <c r="AI18" s="56"/>
      <c r="AJ18" s="56"/>
      <c r="AK18" s="56"/>
      <c r="AL18" s="56"/>
      <c r="AM18" s="56"/>
      <c r="AN18" s="56"/>
      <c r="AO18" s="56"/>
      <c r="AP18" s="56"/>
      <c r="AQ18" s="56"/>
      <c r="AR18" s="56"/>
      <c r="AS18" s="51"/>
    </row>
    <row r="19" spans="1:45"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1"/>
      <c r="AB19" s="56"/>
      <c r="AC19" s="56"/>
      <c r="AD19" s="56"/>
      <c r="AE19" s="56"/>
      <c r="AF19" s="56"/>
      <c r="AG19" s="56"/>
      <c r="AH19" s="56"/>
      <c r="AI19" s="56"/>
      <c r="AJ19" s="56"/>
      <c r="AK19" s="56"/>
      <c r="AL19" s="56"/>
      <c r="AM19" s="56"/>
      <c r="AN19" s="56"/>
      <c r="AO19" s="56"/>
      <c r="AP19" s="56"/>
      <c r="AQ19" s="56"/>
      <c r="AR19" s="56"/>
      <c r="AS19" s="51"/>
    </row>
    <row r="20" spans="1:45"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1"/>
      <c r="AB20" s="56"/>
      <c r="AC20" s="56"/>
      <c r="AD20" s="56"/>
      <c r="AE20" s="56"/>
      <c r="AF20" s="56"/>
      <c r="AG20" s="56"/>
      <c r="AH20" s="56"/>
      <c r="AI20" s="56"/>
      <c r="AJ20" s="56"/>
      <c r="AK20" s="56"/>
      <c r="AL20" s="56"/>
      <c r="AM20" s="56"/>
      <c r="AN20" s="56"/>
      <c r="AO20" s="56"/>
      <c r="AP20" s="56"/>
      <c r="AQ20" s="56"/>
      <c r="AR20" s="56"/>
      <c r="AS20" s="51"/>
    </row>
    <row r="21" spans="1:45" ht="18.75" customHeight="1">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1"/>
      <c r="AB21" s="56"/>
      <c r="AC21" s="56"/>
      <c r="AD21" s="56"/>
      <c r="AE21" s="56"/>
      <c r="AF21" s="56"/>
      <c r="AG21" s="56"/>
      <c r="AH21" s="56"/>
      <c r="AI21" s="56"/>
      <c r="AJ21" s="56"/>
      <c r="AK21" s="56"/>
      <c r="AL21" s="56"/>
      <c r="AM21" s="56"/>
      <c r="AN21" s="56"/>
      <c r="AO21" s="56"/>
      <c r="AP21" s="56"/>
      <c r="AQ21" s="56"/>
      <c r="AR21" s="56"/>
      <c r="AS21" s="51"/>
    </row>
    <row r="22" spans="1:45" ht="18.75" customHeight="1">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1"/>
      <c r="AB22" s="56"/>
      <c r="AC22" s="56"/>
      <c r="AD22" s="56"/>
      <c r="AE22" s="56"/>
      <c r="AF22" s="56"/>
      <c r="AG22" s="56"/>
      <c r="AH22" s="56"/>
      <c r="AI22" s="56"/>
      <c r="AJ22" s="56"/>
      <c r="AK22" s="56"/>
      <c r="AL22" s="56"/>
      <c r="AM22" s="56"/>
      <c r="AN22" s="56"/>
      <c r="AO22" s="56"/>
      <c r="AP22" s="56"/>
      <c r="AQ22" s="56"/>
      <c r="AR22" s="56"/>
      <c r="AS22" s="51"/>
    </row>
    <row r="23" spans="1:45" ht="18.75" customHeight="1">
      <c r="A23" s="29"/>
      <c r="B23" s="55"/>
      <c r="C23" s="56"/>
      <c r="D23" s="56"/>
      <c r="E23" s="56"/>
      <c r="F23" s="56"/>
      <c r="G23" s="56"/>
      <c r="H23" s="56"/>
      <c r="I23" s="56"/>
      <c r="J23" s="56"/>
      <c r="K23" s="56"/>
      <c r="L23" s="56"/>
      <c r="M23" s="56"/>
      <c r="N23" s="56"/>
      <c r="O23" s="56"/>
      <c r="P23" s="56"/>
      <c r="Q23" s="56"/>
      <c r="R23" s="56"/>
      <c r="S23" s="56"/>
      <c r="T23" s="56"/>
      <c r="U23" s="56"/>
      <c r="V23" s="56"/>
      <c r="W23" s="56"/>
      <c r="X23" s="56"/>
      <c r="Y23" s="56"/>
      <c r="Z23" s="56"/>
      <c r="AA23" s="51"/>
      <c r="AB23" s="56"/>
      <c r="AC23" s="56"/>
      <c r="AD23" s="56"/>
      <c r="AE23" s="56"/>
      <c r="AF23" s="56"/>
      <c r="AG23" s="56"/>
      <c r="AH23" s="56"/>
      <c r="AI23" s="56"/>
      <c r="AJ23" s="56"/>
      <c r="AK23" s="56"/>
      <c r="AL23" s="56"/>
      <c r="AM23" s="56"/>
      <c r="AN23" s="56"/>
      <c r="AO23" s="56"/>
      <c r="AP23" s="56"/>
      <c r="AQ23" s="56"/>
      <c r="AR23" s="56"/>
      <c r="AS23" s="51"/>
    </row>
    <row r="24" spans="1:45" ht="18.75" customHeight="1">
      <c r="A24" s="29"/>
      <c r="B24" s="55"/>
      <c r="C24" s="56"/>
      <c r="D24" s="56"/>
      <c r="E24" s="56"/>
      <c r="F24" s="56"/>
      <c r="G24" s="56"/>
      <c r="H24" s="56"/>
      <c r="I24" s="56"/>
      <c r="J24" s="56"/>
      <c r="K24" s="56"/>
      <c r="L24" s="56"/>
      <c r="M24" s="56"/>
      <c r="N24" s="56"/>
      <c r="O24" s="56"/>
      <c r="P24" s="56"/>
      <c r="Q24" s="56"/>
      <c r="R24" s="56"/>
      <c r="S24" s="56"/>
      <c r="T24" s="56"/>
      <c r="U24" s="56"/>
      <c r="V24" s="56"/>
      <c r="W24" s="56"/>
      <c r="X24" s="56"/>
      <c r="Y24" s="56"/>
      <c r="Z24" s="56"/>
      <c r="AA24" s="51"/>
      <c r="AB24" s="56"/>
      <c r="AC24" s="56"/>
      <c r="AD24" s="56"/>
      <c r="AE24" s="56"/>
      <c r="AF24" s="56"/>
      <c r="AG24" s="56"/>
      <c r="AH24" s="56"/>
      <c r="AI24" s="56"/>
      <c r="AJ24" s="56"/>
      <c r="AK24" s="56"/>
      <c r="AL24" s="56"/>
      <c r="AM24" s="56"/>
      <c r="AN24" s="56"/>
      <c r="AO24" s="56"/>
      <c r="AP24" s="56"/>
      <c r="AQ24" s="56"/>
      <c r="AR24" s="56"/>
      <c r="AS24" s="51"/>
    </row>
    <row r="25" spans="1:45" ht="18.75" customHeight="1">
      <c r="A25" s="29"/>
      <c r="B25" s="55"/>
      <c r="C25" s="56"/>
      <c r="D25" s="56"/>
      <c r="E25" s="56"/>
      <c r="F25" s="56"/>
      <c r="G25" s="56"/>
      <c r="H25" s="56"/>
      <c r="I25" s="56"/>
      <c r="J25" s="56"/>
      <c r="K25" s="56"/>
      <c r="L25" s="56"/>
      <c r="M25" s="56"/>
      <c r="N25" s="56"/>
      <c r="O25" s="56"/>
      <c r="P25" s="56"/>
      <c r="Q25" s="56"/>
      <c r="R25" s="56"/>
      <c r="S25" s="56"/>
      <c r="T25" s="56"/>
      <c r="U25" s="56"/>
      <c r="V25" s="56"/>
      <c r="W25" s="56"/>
      <c r="X25" s="56"/>
      <c r="Y25" s="56"/>
      <c r="Z25" s="56"/>
      <c r="AA25" s="51"/>
      <c r="AB25" s="56"/>
      <c r="AC25" s="56"/>
      <c r="AD25" s="56"/>
      <c r="AE25" s="56"/>
      <c r="AF25" s="56"/>
      <c r="AG25" s="56"/>
      <c r="AH25" s="56"/>
      <c r="AI25" s="56"/>
      <c r="AJ25" s="56"/>
      <c r="AK25" s="56"/>
      <c r="AL25" s="56"/>
      <c r="AM25" s="56"/>
      <c r="AN25" s="56"/>
      <c r="AO25" s="56"/>
      <c r="AP25" s="56"/>
      <c r="AQ25" s="56"/>
      <c r="AR25" s="56"/>
      <c r="AS25" s="51"/>
    </row>
    <row r="26" spans="1:45" ht="18.75" customHeight="1">
      <c r="A26" s="29"/>
      <c r="B26" s="55"/>
      <c r="C26" s="56"/>
      <c r="D26" s="56"/>
      <c r="E26" s="56"/>
      <c r="F26" s="56"/>
      <c r="G26" s="56"/>
      <c r="H26" s="56"/>
      <c r="I26" s="56"/>
      <c r="J26" s="56"/>
      <c r="K26" s="56"/>
      <c r="L26" s="56"/>
      <c r="M26" s="56"/>
      <c r="N26" s="56"/>
      <c r="O26" s="56"/>
      <c r="P26" s="56"/>
      <c r="Q26" s="56"/>
      <c r="R26" s="56"/>
      <c r="S26" s="56"/>
      <c r="T26" s="56"/>
      <c r="U26" s="56"/>
      <c r="V26" s="56"/>
      <c r="W26" s="56"/>
      <c r="X26" s="56"/>
      <c r="Y26" s="56"/>
      <c r="Z26" s="56"/>
      <c r="AA26" s="51"/>
      <c r="AB26" s="56"/>
      <c r="AC26" s="56"/>
      <c r="AD26" s="56"/>
      <c r="AE26" s="56"/>
      <c r="AF26" s="56"/>
      <c r="AG26" s="56"/>
      <c r="AH26" s="56"/>
      <c r="AI26" s="56"/>
      <c r="AJ26" s="56"/>
      <c r="AK26" s="56"/>
      <c r="AL26" s="56"/>
      <c r="AM26" s="56"/>
      <c r="AN26" s="56"/>
      <c r="AO26" s="56"/>
      <c r="AP26" s="56"/>
      <c r="AQ26" s="56"/>
      <c r="AR26" s="56"/>
      <c r="AS26" s="51"/>
    </row>
    <row r="27" spans="1:45" ht="21" customHeight="1">
      <c r="A27" s="29"/>
      <c r="B27" s="50"/>
      <c r="C27" s="51"/>
      <c r="D27" s="57"/>
      <c r="E27" s="57"/>
      <c r="F27" s="57"/>
      <c r="G27" s="57"/>
      <c r="H27" s="57"/>
      <c r="I27" s="57"/>
      <c r="J27" s="57"/>
      <c r="K27" s="57"/>
      <c r="L27" s="57"/>
      <c r="M27" s="57"/>
      <c r="N27" s="57"/>
      <c r="O27" s="57"/>
      <c r="P27" s="57"/>
      <c r="Q27" s="57"/>
      <c r="R27" s="57"/>
      <c r="S27" s="57"/>
      <c r="T27" s="57"/>
      <c r="U27" s="57"/>
      <c r="V27" s="57"/>
      <c r="W27" s="57"/>
      <c r="X27" s="57"/>
      <c r="Y27" s="57"/>
      <c r="Z27" s="57"/>
      <c r="AA27" s="51"/>
      <c r="AB27" s="57"/>
      <c r="AC27" s="57"/>
      <c r="AD27" s="57"/>
      <c r="AE27" s="57"/>
      <c r="AF27" s="57"/>
      <c r="AG27" s="57"/>
      <c r="AH27" s="57"/>
      <c r="AI27" s="57"/>
      <c r="AJ27" s="57"/>
      <c r="AK27" s="57"/>
      <c r="AL27" s="57"/>
      <c r="AM27" s="57"/>
      <c r="AN27" s="57"/>
      <c r="AO27" s="57"/>
      <c r="AP27" s="57"/>
      <c r="AQ27" s="57"/>
      <c r="AR27" s="57"/>
      <c r="AS27" s="51"/>
    </row>
    <row r="28" spans="1:45" ht="26.25" customHeight="1">
      <c r="A28" s="29"/>
      <c r="B28" s="50"/>
      <c r="C28" s="51"/>
      <c r="D28" s="58"/>
      <c r="E28" s="58"/>
      <c r="F28" s="58"/>
      <c r="G28" s="58"/>
      <c r="H28" s="58"/>
      <c r="I28" s="58"/>
      <c r="J28" s="58"/>
      <c r="K28" s="58"/>
      <c r="L28" s="58"/>
      <c r="M28" s="58"/>
      <c r="N28" s="58"/>
      <c r="O28" s="58"/>
      <c r="P28" s="58"/>
      <c r="Q28" s="58"/>
      <c r="R28" s="58"/>
      <c r="S28" s="58"/>
      <c r="T28" s="58"/>
      <c r="U28" s="58"/>
      <c r="V28" s="58"/>
      <c r="W28" s="58"/>
      <c r="X28" s="58"/>
      <c r="Y28" s="58"/>
      <c r="Z28" s="58"/>
      <c r="AA28" s="51"/>
      <c r="AB28" s="51"/>
      <c r="AC28" s="51"/>
      <c r="AD28" s="51"/>
      <c r="AE28" s="51"/>
      <c r="AF28" s="51"/>
      <c r="AG28" s="51"/>
      <c r="AH28" s="51"/>
      <c r="AI28" s="51"/>
      <c r="AJ28" s="51"/>
      <c r="AK28" s="51"/>
      <c r="AL28" s="51"/>
      <c r="AM28" s="51"/>
      <c r="AN28" s="51"/>
      <c r="AO28" s="51"/>
      <c r="AP28" s="51"/>
      <c r="AQ28" s="51"/>
      <c r="AR28" s="51"/>
      <c r="AS28" s="51"/>
    </row>
    <row r="29" spans="1:45" ht="21" customHeight="1">
      <c r="A29" s="29"/>
      <c r="B29" s="50"/>
      <c r="C29" s="51"/>
      <c r="D29" s="58"/>
      <c r="E29" s="58"/>
      <c r="F29" s="58"/>
      <c r="G29" s="58"/>
      <c r="H29" s="58"/>
      <c r="I29" s="58"/>
      <c r="J29" s="58"/>
      <c r="K29" s="58"/>
      <c r="L29" s="58"/>
      <c r="M29" s="58"/>
      <c r="N29" s="58"/>
      <c r="O29" s="58"/>
      <c r="P29" s="58"/>
      <c r="Q29" s="58"/>
      <c r="R29" s="58"/>
      <c r="S29" s="58"/>
      <c r="T29" s="58"/>
      <c r="U29" s="58"/>
      <c r="V29" s="58"/>
      <c r="W29" s="58"/>
      <c r="X29" s="58"/>
      <c r="Y29" s="58"/>
      <c r="Z29" s="58"/>
      <c r="AA29" s="51"/>
      <c r="AB29" s="51"/>
      <c r="AC29" s="51"/>
      <c r="AD29" s="51"/>
      <c r="AE29" s="51"/>
      <c r="AF29" s="51"/>
      <c r="AG29" s="51"/>
      <c r="AH29" s="51"/>
      <c r="AI29" s="51"/>
      <c r="AJ29" s="51"/>
      <c r="AK29" s="51"/>
      <c r="AL29" s="51"/>
      <c r="AM29" s="51"/>
      <c r="AN29" s="51"/>
      <c r="AO29" s="51"/>
      <c r="AP29" s="51"/>
      <c r="AQ29" s="51"/>
      <c r="AR29" s="51"/>
      <c r="AS29" s="51"/>
    </row>
    <row r="30" spans="1:45" ht="21" customHeight="1">
      <c r="A30" s="29"/>
      <c r="B30" s="50"/>
      <c r="C30" s="51"/>
      <c r="D30" s="58"/>
      <c r="E30" s="58"/>
      <c r="F30" s="58"/>
      <c r="G30" s="58"/>
      <c r="H30" s="58"/>
      <c r="I30" s="58"/>
      <c r="J30" s="58"/>
      <c r="K30" s="58"/>
      <c r="L30" s="58"/>
      <c r="M30" s="58"/>
      <c r="N30" s="58"/>
      <c r="O30" s="58"/>
      <c r="P30" s="58"/>
      <c r="Q30" s="58"/>
      <c r="R30" s="58"/>
      <c r="S30" s="58"/>
      <c r="T30" s="58"/>
      <c r="U30" s="58"/>
      <c r="V30" s="58"/>
      <c r="W30" s="58"/>
      <c r="X30" s="58"/>
      <c r="Y30" s="58"/>
      <c r="Z30" s="58"/>
      <c r="AA30" s="51"/>
      <c r="AB30" s="51"/>
      <c r="AC30" s="51"/>
      <c r="AD30" s="51"/>
      <c r="AE30" s="51"/>
      <c r="AF30" s="51"/>
      <c r="AG30" s="51"/>
      <c r="AH30" s="51"/>
      <c r="AI30" s="51"/>
      <c r="AJ30" s="51"/>
      <c r="AK30" s="51"/>
      <c r="AL30" s="51"/>
      <c r="AM30" s="51"/>
      <c r="AN30" s="51"/>
      <c r="AO30" s="51"/>
      <c r="AP30" s="51"/>
      <c r="AQ30" s="51"/>
      <c r="AR30" s="51"/>
      <c r="AS30" s="51"/>
    </row>
    <row r="31" spans="1:45" ht="21" customHeight="1">
      <c r="A31" s="29"/>
      <c r="B31" s="50"/>
      <c r="C31" s="51"/>
      <c r="D31" s="58"/>
      <c r="E31" s="58"/>
      <c r="F31" s="58"/>
      <c r="G31" s="58"/>
      <c r="H31" s="58"/>
      <c r="I31" s="58"/>
      <c r="J31" s="58"/>
      <c r="K31" s="58"/>
      <c r="L31" s="58"/>
      <c r="M31" s="58"/>
      <c r="N31" s="58"/>
      <c r="O31" s="58"/>
      <c r="P31" s="58"/>
      <c r="Q31" s="58"/>
      <c r="R31" s="58"/>
      <c r="S31" s="58"/>
      <c r="T31" s="58"/>
      <c r="U31" s="58"/>
      <c r="V31" s="58"/>
      <c r="W31" s="58"/>
      <c r="X31" s="58"/>
      <c r="Y31" s="58"/>
      <c r="Z31" s="58"/>
      <c r="AA31" s="51"/>
      <c r="AB31" s="51"/>
      <c r="AC31" s="51"/>
      <c r="AD31" s="51"/>
      <c r="AE31" s="51"/>
      <c r="AF31" s="51"/>
      <c r="AG31" s="51"/>
      <c r="AH31" s="51"/>
      <c r="AI31" s="51"/>
      <c r="AJ31" s="51"/>
      <c r="AK31" s="51"/>
      <c r="AL31" s="51"/>
      <c r="AM31" s="51"/>
      <c r="AN31" s="51"/>
      <c r="AO31" s="51"/>
      <c r="AP31" s="51"/>
      <c r="AQ31" s="51"/>
      <c r="AR31" s="51"/>
      <c r="AS31" s="51"/>
    </row>
    <row r="32" spans="1:45" ht="21" customHeight="1">
      <c r="A32" s="29"/>
      <c r="B32" s="50"/>
      <c r="C32" s="51"/>
      <c r="D32" s="51"/>
      <c r="E32" s="51"/>
      <c r="F32" s="51"/>
      <c r="G32" s="51"/>
      <c r="H32" s="51"/>
      <c r="I32" s="51"/>
      <c r="J32" s="51"/>
      <c r="K32" s="51"/>
      <c r="L32" s="58"/>
      <c r="M32" s="58"/>
      <c r="N32" s="58"/>
      <c r="O32" s="58"/>
      <c r="P32" s="58"/>
      <c r="Q32" s="58"/>
      <c r="R32" s="58"/>
      <c r="S32" s="58"/>
      <c r="T32" s="58"/>
      <c r="U32" s="58"/>
      <c r="V32" s="58"/>
      <c r="W32" s="58"/>
      <c r="X32" s="58"/>
      <c r="Y32" s="58"/>
      <c r="Z32" s="58"/>
      <c r="AA32" s="51"/>
      <c r="AB32" s="51"/>
      <c r="AC32" s="51"/>
      <c r="AD32" s="51"/>
      <c r="AE32" s="51"/>
      <c r="AF32" s="51"/>
      <c r="AG32" s="51"/>
      <c r="AH32" s="51"/>
      <c r="AI32" s="51"/>
      <c r="AJ32" s="51"/>
      <c r="AK32" s="51"/>
      <c r="AL32" s="51"/>
      <c r="AM32" s="51"/>
      <c r="AN32" s="51"/>
      <c r="AO32" s="51"/>
      <c r="AP32" s="51"/>
      <c r="AQ32" s="51"/>
      <c r="AR32" s="51"/>
      <c r="AS32" s="51"/>
    </row>
    <row r="33" spans="1:45" ht="27" customHeight="1">
      <c r="A33" s="2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row>
    <row r="34" spans="1:45" ht="30" customHeight="1">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row>
    <row r="35" spans="1:45" ht="28.5"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row>
    <row r="36" spans="1:45" ht="24.75"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row>
    <row r="37" spans="1:45" ht="28.5"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row>
    <row r="38" spans="1:45" ht="27"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row>
    <row r="39" spans="1:45" ht="30.75"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row>
    <row r="40" spans="1:45" ht="24.75"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row>
    <row r="41" spans="1:45" ht="27"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row>
    <row r="42" spans="1:45" ht="25.5"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row>
    <row r="43" spans="1:45" ht="33.75"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row>
    <row r="44" spans="1:45" ht="30.7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row>
    <row r="45" spans="1:45" ht="30.7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row>
    <row r="46" spans="1:45" ht="36.7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row>
    <row r="47" spans="1:45" ht="24.7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row>
    <row r="48" spans="1:45" ht="27.7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row>
    <row r="49" spans="1:45" ht="24.7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row>
    <row r="50" spans="1:45" ht="17.2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row>
    <row r="51" spans="1:45" ht="14.2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row>
    <row r="52" spans="1:45" ht="27.7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row>
    <row r="53" spans="1:45" ht="28.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row>
    <row r="54" spans="1:45" ht="33.7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row>
    <row r="55" spans="1:45" ht="25.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row>
    <row r="56" spans="1:45" ht="18.7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row>
    <row r="57" spans="1:45" ht="18.7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row>
    <row r="58" spans="1:45"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row>
    <row r="59" spans="1:45"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row>
    <row r="60" spans="1:45"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row>
    <row r="61" spans="1:45"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row>
    <row r="62" spans="1:45"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row>
    <row r="63" spans="1:45"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row>
    <row r="64" spans="1:45"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row>
    <row r="65" spans="1:45"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row>
    <row r="66" spans="1:45"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row>
    <row r="67" spans="1:45"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row>
    <row r="68" spans="1:45"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row>
    <row r="69" spans="1:45"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row>
    <row r="70" spans="1:45"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row>
    <row r="71" spans="1:45"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row>
    <row r="72" spans="1:45"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row>
    <row r="73" spans="1:45"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row>
    <row r="74" spans="1:45"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row>
    <row r="75" spans="1:45"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row>
    <row r="76" spans="1:45"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row>
    <row r="77" spans="1:45"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row>
    <row r="78" spans="1:45"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row>
    <row r="79" spans="1:45"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row>
    <row r="80" spans="1:45"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row>
    <row r="81" spans="1:45"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row>
    <row r="82" spans="1:45"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row>
    <row r="83" spans="1:45"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row>
    <row r="84" spans="1:45"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row>
    <row r="85" spans="1:45"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row>
    <row r="86" spans="1:45"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row>
    <row r="87" spans="1:45"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row>
    <row r="88" spans="1:45"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row>
    <row r="89" spans="1:45"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row>
    <row r="90" spans="1:45"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row>
    <row r="91" spans="1:45"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row>
    <row r="92" spans="1:45"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row>
    <row r="93" spans="1:45"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row>
    <row r="94" spans="1:45"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row>
    <row r="95" spans="1:45"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row>
    <row r="96" spans="1:45"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row>
    <row r="97" spans="1:45"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row>
    <row r="98" spans="1:45"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row>
    <row r="99" spans="1:45"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row>
    <row r="100" spans="1:45"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row>
    <row r="101" spans="1:45"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row>
    <row r="102" spans="1:45"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row>
    <row r="103" spans="1:45"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row>
    <row r="104" spans="1:45"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row>
    <row r="105" spans="1:45"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row>
    <row r="106" spans="1:45"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row>
    <row r="107" spans="1:45"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row>
    <row r="108" spans="1:45"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row>
    <row r="109" spans="1:45"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row>
    <row r="110" spans="1:45"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row>
    <row r="111" spans="1:45"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row>
    <row r="112" spans="1:45"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row>
    <row r="113" spans="1:45"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row>
    <row r="114" spans="1:45"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row>
    <row r="115" spans="1:45"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row>
    <row r="116" spans="1:45"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row>
    <row r="117" spans="1:45"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row>
    <row r="118" spans="1:45"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row>
    <row r="119" spans="1:45"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row>
    <row r="120" spans="1:45"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row>
    <row r="121" spans="1:45"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row>
    <row r="122" spans="1:45"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row>
    <row r="123" spans="1:45"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row>
    <row r="124" spans="1:45"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row>
    <row r="125" spans="1:45"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row>
    <row r="126" spans="1:45"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row>
    <row r="127" spans="1:45"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row>
    <row r="128" spans="1:45"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row>
    <row r="129" spans="1:45"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row>
    <row r="130" spans="1:45"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row>
    <row r="131" spans="1:45"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row>
    <row r="132" spans="1:45"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row>
    <row r="133" spans="1:45"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row>
    <row r="134" spans="1:45"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row>
    <row r="135" spans="1:45"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row>
    <row r="136" spans="1:45"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row>
    <row r="137" spans="1:45"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row>
    <row r="138" spans="1:45"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row>
    <row r="139" spans="1:45"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row>
    <row r="140" spans="1:45"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row>
    <row r="141" spans="1:45"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row>
    <row r="142" spans="1:45"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row>
    <row r="143" spans="1:45"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row>
    <row r="144" spans="1:45"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row>
    <row r="145" spans="1:45"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row>
    <row r="146" spans="1:45"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row>
    <row r="147" spans="1:45"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row>
    <row r="148" spans="1:45"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row>
    <row r="149" spans="1:45"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row>
    <row r="150" spans="1:45"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row>
    <row r="151" spans="1:45"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row>
    <row r="152" spans="1:45"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row>
    <row r="153" spans="1:45"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row>
    <row r="154" spans="1:45"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row>
    <row r="155" spans="1:45"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row>
    <row r="156" spans="1:45"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row>
    <row r="157" spans="1:45"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row>
    <row r="158" spans="1:45"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row>
    <row r="159" spans="1:45"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row>
    <row r="160" spans="1:45"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row>
    <row r="161" spans="1:45"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row>
    <row r="162" spans="1:45"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row>
    <row r="163" spans="1:45"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row>
    <row r="164" spans="1:45"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row>
    <row r="165" spans="1:45"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row>
    <row r="166" spans="1:45"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row>
    <row r="167" spans="1:45"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row>
    <row r="168" spans="1:45"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row>
    <row r="169" spans="1:45"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row>
    <row r="170" spans="1:45"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row>
    <row r="171" spans="1:45"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row>
    <row r="172" spans="1:45"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row>
    <row r="173" spans="1:45"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row>
    <row r="174" spans="1:45"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row>
    <row r="175" spans="1:45"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row>
    <row r="176" spans="1:45"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row>
    <row r="177" spans="1:45"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row>
    <row r="178" spans="1:45"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row>
    <row r="179" spans="1:45"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row>
    <row r="180" spans="1:45"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row>
    <row r="181" spans="1:45"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row>
    <row r="182" spans="1:45"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row>
    <row r="183" spans="1:45"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row>
    <row r="184" spans="1:45"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row>
    <row r="185" spans="1:45"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row>
    <row r="186" spans="1:45"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row>
    <row r="187" spans="1:45"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row>
    <row r="188" spans="1:45"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row>
    <row r="189" spans="1:45"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row>
    <row r="190" spans="1:45"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row>
    <row r="191" spans="1:45"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row>
    <row r="192" spans="1:45"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row>
    <row r="193" spans="1:45"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row>
    <row r="194" spans="1:45"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row>
    <row r="195" spans="1:45"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row>
    <row r="196" spans="1:45"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row>
    <row r="197" spans="1:45"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row>
    <row r="198" spans="1:45"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row>
    <row r="199" spans="1:45"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row>
    <row r="200" spans="1:45"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row>
    <row r="201" spans="1:45"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row>
    <row r="202" spans="1:45"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row>
    <row r="203" spans="1:45"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row>
    <row r="204" spans="1:45"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row>
    <row r="205" spans="1:45"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row>
    <row r="206" spans="1:45"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row>
    <row r="207" spans="1:45"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row>
    <row r="208" spans="1:45"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row>
    <row r="209" spans="1:45"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row>
    <row r="210" spans="1:45"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row>
    <row r="211" spans="1:45"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row>
    <row r="212" spans="1:45"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row>
    <row r="213" spans="1:45"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row>
    <row r="214" spans="1:45"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row>
    <row r="215" spans="1:45"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row>
    <row r="216" spans="1:45"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row>
    <row r="217" spans="1:45"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row>
    <row r="218" spans="1:45"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row>
    <row r="219" spans="1:45"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row>
    <row r="220" spans="1:45"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row>
    <row r="221" spans="1:45"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row>
    <row r="222" spans="1:45"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row>
    <row r="223" spans="1:45"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row>
    <row r="224" spans="1:45"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row>
    <row r="225" spans="1:45"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row>
    <row r="226" spans="1:45"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row>
    <row r="227" spans="1:45"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row>
    <row r="228" spans="1:45"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row>
    <row r="229" spans="1:45"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row>
    <row r="230" spans="1:45"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row>
    <row r="231" spans="1:45"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row>
    <row r="232" spans="1:45"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row>
    <row r="233" spans="1:45"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row>
    <row r="234" spans="1:45"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row>
    <row r="235" spans="1:45"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row>
    <row r="236" spans="1:45"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row>
    <row r="237" spans="1:45"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row>
    <row r="238" spans="1:45"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row>
    <row r="239" spans="1:45"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row>
    <row r="240" spans="1:45"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row>
    <row r="241" spans="1:45"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row>
    <row r="242" spans="1:45"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row>
    <row r="243" spans="1:45"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row>
    <row r="244" spans="1:45"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row>
    <row r="245" spans="1:45"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row>
    <row r="246" spans="1:45"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row>
    <row r="247" spans="1:45"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row>
    <row r="248" spans="1:45"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row>
    <row r="249" spans="1:45"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row>
    <row r="250" spans="1:45"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row>
    <row r="251" spans="1:45"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row>
    <row r="252" spans="1:45"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row>
    <row r="253" spans="1:45"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row>
    <row r="254" spans="1:45"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row>
    <row r="255" spans="1:45"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row>
    <row r="256" spans="1:45"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row>
    <row r="257" spans="1:45"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row>
    <row r="258" spans="1:45"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row>
    <row r="259" spans="1:45"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row>
    <row r="260" spans="1:45"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row>
    <row r="261" spans="1:45"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row>
    <row r="262" spans="1:45"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row>
    <row r="263" spans="1:45"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row>
    <row r="264" spans="1:45"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row>
    <row r="265" spans="1:45"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row>
    <row r="266" spans="1:45"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row>
    <row r="267" spans="1:45"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row>
    <row r="268" spans="1:45"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row>
    <row r="269" spans="1:45"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row>
    <row r="270" spans="1:45"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row>
    <row r="271" spans="1:45"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row>
    <row r="272" spans="1:45"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row>
    <row r="273" spans="1:45"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row>
    <row r="274" spans="1:45"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row>
    <row r="275" spans="1:45"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row>
    <row r="276" spans="1:45"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row>
    <row r="277" spans="1:45"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row>
    <row r="278" spans="1:45"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row>
    <row r="279" spans="1:45"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row>
    <row r="280" spans="1:45"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row>
    <row r="281" spans="1:45"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row>
    <row r="282" spans="1:45"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row>
    <row r="283" spans="1:45"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row>
    <row r="284" spans="1:45"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row>
    <row r="285" spans="1:45"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row>
    <row r="286" spans="1:45"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row>
    <row r="287" spans="1:45"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row>
    <row r="288" spans="1:45"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row>
    <row r="289" spans="1:45"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row>
    <row r="290" spans="1:45"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row>
    <row r="291" spans="1:45"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row>
    <row r="292" spans="1:45"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row>
    <row r="293" spans="1:45"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row>
    <row r="294" spans="1:45"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row>
    <row r="295" spans="1:45"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row>
    <row r="296" spans="1:45"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row>
    <row r="297" spans="1:45"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row>
    <row r="298" spans="1:45"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row>
    <row r="299" spans="1:45"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row>
    <row r="300" spans="1:45"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row>
    <row r="301" spans="1:45"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row>
    <row r="302" spans="1:45"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row>
    <row r="303" spans="1:45"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row>
    <row r="304" spans="1:45"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row>
    <row r="305" spans="1:45"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row>
    <row r="306" spans="1:45"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row>
    <row r="307" spans="1:45"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row>
    <row r="308" spans="1:45"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row>
    <row r="309" spans="1:45"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row>
    <row r="310" spans="1:45"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row>
    <row r="311" spans="1:45"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row>
    <row r="312" spans="1:45"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row>
    <row r="313" spans="1:45"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row>
    <row r="314" spans="1:45"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row>
    <row r="315" spans="1:45"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row>
    <row r="316" spans="1:45"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row>
    <row r="317" spans="1:45"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row>
    <row r="318" spans="1:45"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row>
    <row r="319" spans="1:45"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row>
    <row r="320" spans="1:45"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row>
    <row r="321" spans="1:45"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row>
    <row r="322" spans="1:45"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row>
    <row r="323" spans="1:45"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row>
    <row r="324" spans="1:45"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row>
    <row r="325" spans="1:45"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row>
    <row r="326" spans="1:45"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row>
    <row r="327" spans="1:45"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row>
    <row r="328" spans="1:45"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row>
    <row r="329" spans="1:45"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row>
    <row r="330" spans="1:45"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row>
    <row r="331" spans="1:45"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row>
    <row r="332" spans="1:45"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row>
    <row r="333" spans="1:45"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row>
    <row r="334" spans="1:45"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row>
    <row r="335" spans="1:45"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row>
    <row r="336" spans="1:45"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row>
    <row r="337" spans="1:45"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row>
    <row r="338" spans="1:45"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row>
    <row r="339" spans="1:45"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row>
    <row r="340" spans="1:45"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row>
    <row r="341" spans="1:45"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row>
    <row r="342" spans="1:45"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row>
    <row r="343" spans="1:45"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row>
    <row r="344" spans="1:45"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row>
    <row r="345" spans="1:45"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row>
    <row r="346" spans="1:45"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row>
    <row r="347" spans="1:45"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row>
    <row r="348" spans="1:45"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row>
    <row r="349" spans="1:45"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row>
    <row r="350" spans="1:45"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row>
    <row r="351" spans="1:45"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row>
    <row r="352" spans="1:45"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row>
    <row r="353" spans="1:45"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row>
    <row r="354" spans="1:45"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row>
    <row r="355" spans="1:45"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row>
    <row r="356" spans="1:45"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row>
    <row r="357" spans="1:45"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row>
    <row r="358" spans="1:45"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row>
    <row r="359" spans="1:45"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row>
    <row r="360" spans="1:45"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row>
    <row r="361" spans="1:45"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row>
    <row r="362" spans="1:45"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row>
    <row r="363" spans="1:45"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row>
    <row r="364" spans="1:45"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row>
    <row r="365" spans="1:45"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row>
    <row r="366" spans="1:45"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row>
    <row r="367" spans="1:45"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row>
    <row r="368" spans="1:45"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row>
    <row r="369" spans="1:45"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row>
    <row r="370" spans="1:45"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row>
    <row r="371" spans="1:45"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row>
    <row r="372" spans="1:45"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row>
    <row r="373" spans="1:45"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row>
    <row r="374" spans="1:45"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row>
    <row r="375" spans="1:45"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row>
    <row r="376" spans="1:45"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row>
    <row r="377" spans="1:45"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row>
    <row r="378" spans="1:45"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row>
    <row r="379" spans="1:45"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row>
    <row r="380" spans="1:45"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row>
    <row r="381" spans="1:45"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row>
    <row r="382" spans="1:45"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row>
    <row r="383" spans="1:45"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row>
    <row r="384" spans="1:45"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row>
    <row r="385" spans="1:45"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row>
    <row r="386" spans="1:45"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row>
    <row r="387" spans="1:45"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row>
    <row r="388" spans="1:45"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row>
    <row r="389" spans="1:45"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row>
    <row r="390" spans="1:45"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row>
    <row r="391" spans="1:45"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row>
    <row r="392" spans="1:45"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row>
    <row r="393" spans="1:45"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row>
    <row r="394" spans="1:45"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row>
    <row r="395" spans="1:45"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row>
    <row r="396" spans="1:45"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row>
    <row r="397" spans="1:45"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row>
    <row r="398" spans="1:45"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row>
    <row r="399" spans="1:45"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row>
    <row r="400" spans="1:45"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row>
    <row r="401" spans="1:45"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row>
    <row r="402" spans="1:45"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row>
    <row r="403" spans="1:45"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row>
    <row r="404" spans="1:45"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row>
    <row r="405" spans="1:45"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row>
    <row r="406" spans="1:45"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row>
    <row r="407" spans="1:45"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row>
    <row r="408" spans="1:45"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row>
    <row r="409" spans="1:45"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row>
    <row r="410" spans="1:45"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row>
    <row r="411" spans="1:45"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row>
    <row r="412" spans="1:45"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row>
    <row r="413" spans="1:45"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row>
    <row r="414" spans="1:45"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row>
    <row r="415" spans="1:45"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row>
    <row r="416" spans="1:45"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row>
    <row r="417" spans="1:45"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row>
    <row r="418" spans="1:45"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row>
    <row r="419" spans="1:45"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row>
    <row r="420" spans="1:45"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row>
    <row r="421" spans="1:45"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row>
    <row r="422" spans="1:45"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row>
    <row r="423" spans="1:45"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row>
    <row r="424" spans="1:45"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row>
    <row r="425" spans="1:45"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row>
    <row r="426" spans="1:45"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row>
    <row r="427" spans="1:45"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row>
    <row r="428" spans="1:45"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row>
    <row r="429" spans="1:45"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row>
    <row r="430" spans="1:45"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row>
    <row r="431" spans="1:45"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row>
    <row r="432" spans="1:45"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row>
    <row r="433" spans="1:45"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row>
    <row r="434" spans="1:45"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row>
    <row r="435" spans="1:45"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row>
    <row r="436" spans="1:45"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row>
    <row r="437" spans="1:45"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row>
    <row r="438" spans="1:45"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row>
    <row r="439" spans="1:45"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row>
    <row r="440" spans="1:45"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row>
    <row r="441" spans="1:45"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row>
    <row r="442" spans="1:45"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row>
    <row r="443" spans="1:45"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row>
    <row r="444" spans="1:45"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row>
    <row r="445" spans="1:45"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row>
    <row r="446" spans="1:45"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row>
    <row r="447" spans="1:45"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row>
    <row r="448" spans="1:45"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row>
    <row r="449" spans="1:45"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row>
    <row r="450" spans="1:45"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row>
    <row r="451" spans="1:45"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row>
    <row r="452" spans="1:45"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row>
    <row r="453" spans="1:45"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row>
    <row r="454" spans="1:45"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row>
    <row r="455" spans="1:45"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row>
    <row r="456" spans="1:45"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row>
    <row r="457" spans="1:45"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row>
    <row r="458" spans="1:45"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row>
    <row r="459" spans="1:45"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row>
    <row r="460" spans="1:45"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row>
    <row r="461" spans="1:45"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row>
    <row r="462" spans="1:45"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row>
    <row r="463" spans="1:45"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row>
    <row r="464" spans="1:45"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row>
    <row r="465" spans="1:45"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row>
    <row r="466" spans="1:45"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row>
    <row r="467" spans="1:45"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row>
    <row r="468" spans="1:45"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row>
    <row r="469" spans="1:45"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row>
    <row r="470" spans="1:45"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row>
    <row r="471" spans="1:45"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row>
    <row r="472" spans="1:45"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row>
    <row r="473" spans="1:45"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row>
    <row r="474" spans="1:45"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row>
    <row r="475" spans="1:45"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row>
    <row r="476" spans="1:45"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row>
    <row r="477" spans="1:45"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row>
    <row r="478" spans="1:45"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row>
    <row r="479" spans="1:45"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row>
    <row r="480" spans="1:45"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row>
    <row r="481" spans="1:45"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row>
    <row r="482" spans="1:45"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row>
    <row r="483" spans="1:45"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row>
    <row r="484" spans="1:45"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row>
    <row r="485" spans="1:45"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row>
    <row r="486" spans="1:45"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row>
    <row r="487" spans="1:45"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row>
    <row r="488" spans="1:45"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row>
    <row r="489" spans="1:45"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row>
    <row r="490" spans="1:45"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row>
    <row r="491" spans="1:45"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row>
    <row r="492" spans="1:45"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row>
    <row r="493" spans="1:45"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row>
    <row r="494" spans="1:45"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row>
    <row r="495" spans="1:45"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row>
    <row r="496" spans="1:45"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row>
    <row r="497" spans="1:45"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row>
    <row r="498" spans="1:45"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row>
    <row r="499" spans="1:45"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row>
    <row r="500" spans="1:45"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row>
    <row r="501" spans="1:45"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row>
    <row r="502" spans="1:45"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row>
    <row r="503" spans="1:45"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row>
    <row r="504" spans="1:45"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row>
    <row r="505" spans="1:45"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row>
    <row r="506" spans="1:45"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row>
    <row r="507" spans="1:45"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row>
    <row r="508" spans="1:45"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row>
    <row r="509" spans="1:45"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row>
    <row r="510" spans="1:45"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row>
    <row r="511" spans="1:45"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row>
    <row r="512" spans="1:45"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row>
    <row r="513" spans="1:45"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row>
    <row r="514" spans="1:45"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row>
    <row r="515" spans="1:45"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row>
    <row r="516" spans="1:45"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row>
    <row r="517" spans="1:45"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row>
    <row r="518" spans="1:45"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row>
    <row r="519" spans="1:45"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row>
    <row r="520" spans="1:45"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row>
    <row r="521" spans="1:45"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row>
    <row r="522" spans="1:45"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row>
    <row r="523" spans="1:45"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row>
    <row r="524" spans="1:45"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row>
    <row r="525" spans="1:45"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row>
    <row r="526" spans="1:45"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row>
    <row r="527" spans="1:45"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row>
    <row r="528" spans="1:45"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row>
    <row r="529" spans="1:45"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row>
    <row r="530" spans="1:45"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row>
    <row r="531" spans="1:45"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row>
    <row r="532" spans="1:45"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row>
    <row r="533" spans="1:45"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row>
    <row r="534" spans="1:45"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row>
    <row r="535" spans="1:45"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row>
    <row r="536" spans="1:45"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row>
    <row r="537" spans="1:45"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row>
    <row r="538" spans="1:45"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row>
    <row r="539" spans="1:45"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row>
    <row r="540" spans="1:45"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row>
    <row r="541" spans="1:45"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row>
    <row r="542" spans="1:45"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row>
    <row r="543" spans="1:45"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row>
    <row r="544" spans="1:45"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row>
    <row r="545" spans="1:45"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row>
    <row r="546" spans="1:45"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row>
    <row r="547" spans="1:45"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row>
    <row r="548" spans="1:45"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row>
    <row r="549" spans="1:45"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row>
    <row r="550" spans="1:45"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row>
    <row r="551" spans="1:45"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row>
    <row r="552" spans="1:45"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row>
    <row r="553" spans="1:45"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row>
    <row r="554" spans="1:45"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row>
    <row r="555" spans="1:45"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row>
    <row r="556" spans="1:45"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row>
    <row r="557" spans="1:45"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row>
    <row r="558" spans="1:45"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row>
    <row r="559" spans="1:45"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row>
    <row r="560" spans="1:45"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row>
    <row r="561" spans="1:45"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row>
    <row r="562" spans="1:45"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row>
    <row r="563" spans="1:45"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row>
    <row r="564" spans="1:45"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row>
    <row r="565" spans="1:45"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row>
    <row r="566" spans="1:45"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row>
    <row r="567" spans="1:45"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row>
    <row r="568" spans="1:45"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row>
    <row r="569" spans="1:45"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row>
    <row r="570" spans="1:45"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row>
    <row r="571" spans="1:45"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row>
    <row r="572" spans="1:45"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row>
    <row r="573" spans="1:45"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row>
    <row r="574" spans="1:45"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row>
    <row r="575" spans="1:45"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row>
    <row r="576" spans="1:45"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row>
    <row r="577" spans="1:45"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row>
    <row r="578" spans="1:45"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row>
    <row r="579" spans="1:45"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row>
    <row r="580" spans="1:45"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row>
    <row r="581" spans="1:45"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row>
    <row r="582" spans="1:45"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row>
    <row r="583" spans="1:45"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row>
    <row r="584" spans="1:45"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row>
    <row r="585" spans="1:45"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row>
    <row r="586" spans="1:45"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row>
    <row r="587" spans="1:45"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row>
    <row r="588" spans="1:45"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row>
    <row r="589" spans="1:45"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row>
    <row r="590" spans="1:45"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row>
    <row r="591" spans="1:45"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row>
    <row r="592" spans="1:45"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row>
    <row r="593" spans="1:45"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row>
    <row r="594" spans="1:45"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row>
    <row r="595" spans="1:45"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row>
    <row r="596" spans="1:45"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row>
    <row r="597" spans="1:45"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row>
    <row r="598" spans="1:45"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row>
    <row r="599" spans="1:45"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row>
    <row r="600" spans="1:45"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row>
    <row r="601" spans="1:45"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row>
    <row r="602" spans="1:45"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row>
    <row r="603" spans="1:45"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row>
    <row r="604" spans="1:45"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row>
    <row r="605" spans="1:45"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row>
    <row r="606" spans="1:45"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row>
    <row r="607" spans="1:45"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row>
    <row r="608" spans="1:45"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row>
    <row r="609" spans="1:45"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row>
    <row r="610" spans="1:45"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row>
    <row r="611" spans="1:45"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row>
    <row r="612" spans="1:45"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row>
    <row r="613" spans="1:45"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row>
    <row r="614" spans="1:45"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row>
    <row r="615" spans="1:45"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row>
    <row r="616" spans="1:45"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row>
    <row r="617" spans="1:45"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row>
    <row r="618" spans="1:45"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row>
    <row r="619" spans="1:45"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row>
    <row r="620" spans="1:45"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row>
    <row r="621" spans="1:45"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row>
    <row r="622" spans="1:45"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row>
    <row r="623" spans="1:45"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row>
    <row r="624" spans="1:45"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row>
    <row r="625" spans="1:45"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row>
    <row r="626" spans="1:45"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row>
    <row r="627" spans="1:45"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row>
    <row r="628" spans="1:45"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row>
    <row r="629" spans="1:45"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row>
    <row r="630" spans="1:45"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row>
    <row r="631" spans="1:45"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row>
    <row r="632" spans="1:45"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row>
    <row r="633" spans="1:45"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row>
    <row r="634" spans="1:45"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row>
    <row r="635" spans="1:45"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row>
    <row r="636" spans="1:45"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row>
    <row r="637" spans="1:45"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row>
    <row r="638" spans="1:45"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row>
    <row r="639" spans="1:45"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row>
    <row r="640" spans="1:45"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row>
    <row r="641" spans="1:45"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row>
    <row r="642" spans="1:45"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row>
    <row r="643" spans="1:45"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row>
    <row r="644" spans="1:45"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row>
    <row r="645" spans="1:45"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row>
    <row r="646" spans="1:45"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row>
    <row r="647" spans="1:45"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row>
    <row r="648" spans="1:45"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row>
    <row r="649" spans="1:45"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row>
    <row r="650" spans="1:45"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row>
    <row r="651" spans="1:45"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row>
    <row r="652" spans="1:45"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row>
    <row r="653" spans="1:45"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row>
    <row r="654" spans="1:45"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row>
    <row r="655" spans="1:45"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row>
    <row r="656" spans="1:45"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row>
    <row r="657" spans="1:45"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row>
    <row r="658" spans="1:45"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row>
    <row r="659" spans="1:45"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row>
    <row r="660" spans="1:45"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row>
    <row r="661" spans="1:45"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row>
    <row r="662" spans="1:45"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row>
    <row r="663" spans="1:45"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row>
    <row r="664" spans="1:45"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row>
    <row r="665" spans="1:45"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row>
    <row r="666" spans="1:45"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row>
    <row r="667" spans="1:45"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row>
    <row r="668" spans="1:45"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row>
    <row r="669" spans="1:45"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row>
    <row r="670" spans="1:45"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row>
    <row r="671" spans="1:45"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row>
    <row r="672" spans="1:45"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row>
    <row r="673" spans="1:45"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row>
    <row r="674" spans="1:45"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row>
    <row r="675" spans="1:45"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row>
    <row r="676" spans="1:45"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row>
    <row r="677" spans="1:45"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row>
    <row r="678" spans="1:45"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row>
    <row r="679" spans="1:45"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row>
    <row r="680" spans="1:45"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row>
    <row r="681" spans="1:45"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row>
    <row r="682" spans="1:45"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row>
    <row r="683" spans="1:45"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row>
    <row r="684" spans="1:45"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row>
    <row r="685" spans="1:45"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row>
    <row r="686" spans="1:45"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row>
    <row r="687" spans="1:45"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row>
    <row r="688" spans="1:45"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row>
    <row r="689" spans="1:45"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row>
    <row r="690" spans="1:45"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row>
    <row r="691" spans="1:45"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row>
    <row r="692" spans="1:45"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row>
    <row r="693" spans="1:45"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row>
    <row r="694" spans="1:45"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row>
    <row r="695" spans="1:45"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row>
    <row r="696" spans="1:45"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row>
    <row r="697" spans="1:45"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row>
    <row r="698" spans="1:45"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row>
    <row r="699" spans="1:45"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row>
    <row r="700" spans="1:45"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row>
    <row r="701" spans="1:45"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row>
    <row r="702" spans="1:45"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row>
    <row r="703" spans="1:45"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row>
    <row r="704" spans="1:45"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row>
    <row r="705" spans="1:45"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row>
    <row r="706" spans="1:45"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row>
    <row r="707" spans="1:45"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row>
    <row r="708" spans="1:45"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row>
    <row r="709" spans="1:45"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row>
    <row r="710" spans="1:45"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row>
    <row r="711" spans="1:45"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row>
    <row r="712" spans="1:45"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row>
    <row r="713" spans="1:45"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row>
    <row r="714" spans="1:45"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row>
    <row r="715" spans="1:45"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row>
    <row r="716" spans="1:45"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row>
    <row r="717" spans="1:45"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row>
    <row r="718" spans="1:45"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row>
    <row r="719" spans="1:45"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row>
    <row r="720" spans="1:45"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row>
    <row r="721" spans="1:45"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row>
    <row r="722" spans="1:45"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row>
    <row r="723" spans="1:45"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row>
    <row r="724" spans="1:45"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row>
    <row r="725" spans="1:45"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row>
    <row r="726" spans="1:45"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row>
    <row r="727" spans="1:45"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row>
    <row r="728" spans="1:45"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row>
    <row r="729" spans="1:45"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row>
    <row r="730" spans="1:45"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row>
    <row r="731" spans="1:45"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row>
    <row r="732" spans="1:45"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row>
    <row r="733" spans="1:45"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row>
    <row r="734" spans="1:45"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row>
    <row r="735" spans="1:45"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row>
    <row r="736" spans="1:45"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row>
    <row r="737" spans="1:45"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row>
    <row r="738" spans="1:45"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row>
    <row r="739" spans="1:45"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row>
    <row r="740" spans="1:45"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row>
    <row r="741" spans="1:45"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row>
    <row r="742" spans="1:45"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row>
    <row r="743" spans="1:45"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row>
    <row r="744" spans="1:45"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row>
    <row r="745" spans="1:45"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row>
    <row r="746" spans="1:45"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row>
    <row r="747" spans="1:45"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row>
    <row r="748" spans="1:45"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row>
    <row r="749" spans="1:45"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row>
    <row r="750" spans="1:45"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row>
    <row r="751" spans="1:45"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row>
    <row r="752" spans="1:45"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row>
    <row r="753" spans="1:45"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row>
    <row r="754" spans="1:45"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row>
    <row r="755" spans="1:45"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row>
    <row r="756" spans="1:45"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row>
    <row r="757" spans="1:45"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row>
    <row r="758" spans="1:45"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row>
    <row r="759" spans="1:45"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row>
    <row r="760" spans="1:45"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row>
    <row r="761" spans="1:45"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row>
    <row r="762" spans="1:45"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row>
    <row r="763" spans="1:45"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row>
    <row r="764" spans="1:45"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row>
    <row r="765" spans="1:45"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row>
    <row r="766" spans="1:45"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row>
    <row r="767" spans="1:45"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row>
    <row r="768" spans="1:45"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row>
    <row r="769" spans="1:45"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row>
    <row r="770" spans="1:45"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row>
    <row r="771" spans="1:45"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row>
    <row r="772" spans="1:45"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row>
    <row r="773" spans="1:45"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row>
    <row r="774" spans="1:45"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row>
    <row r="775" spans="1:45"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row>
    <row r="776" spans="1:45"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row>
    <row r="777" spans="1:45"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row>
    <row r="778" spans="1:45"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row>
    <row r="779" spans="1:45"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row>
    <row r="780" spans="1:45"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row>
    <row r="781" spans="1:45"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row>
    <row r="782" spans="1:45"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row>
    <row r="783" spans="1:45"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row>
    <row r="784" spans="1:45"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row>
    <row r="785" spans="1:45"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row>
    <row r="786" spans="1:45"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row>
    <row r="787" spans="1:45"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row>
    <row r="788" spans="1:45"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row>
    <row r="789" spans="1:45"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row>
    <row r="790" spans="1:45"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row>
    <row r="791" spans="1:45"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row>
    <row r="792" spans="1:45"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row>
    <row r="793" spans="1:45"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row>
    <row r="794" spans="1:45"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row>
    <row r="795" spans="1:45"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row>
    <row r="796" spans="1:45"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row>
    <row r="797" spans="1:45"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row>
    <row r="798" spans="1:45"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row>
    <row r="799" spans="1:45"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row>
    <row r="800" spans="1:45"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row>
    <row r="801" spans="1:45"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row>
    <row r="802" spans="1:45"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row>
    <row r="803" spans="1:45"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row>
    <row r="804" spans="1:45"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row>
    <row r="805" spans="1:45"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row>
    <row r="806" spans="1:45"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row>
    <row r="807" spans="1:45"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row>
    <row r="808" spans="1:45"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row>
    <row r="809" spans="1:45"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row>
    <row r="810" spans="1:45"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row>
    <row r="811" spans="1:45"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row>
    <row r="812" spans="1:45"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row>
    <row r="813" spans="1:45"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row>
    <row r="814" spans="1:45"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row>
    <row r="815" spans="1:45"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row>
    <row r="816" spans="1:45"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row>
    <row r="817" spans="1:45"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row>
    <row r="818" spans="1:45"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row>
    <row r="819" spans="1:45"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row>
    <row r="820" spans="1:45"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row>
    <row r="821" spans="1:45"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row>
    <row r="822" spans="1:45"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row>
    <row r="823" spans="1:45"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row>
    <row r="824" spans="1:45"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row>
    <row r="825" spans="1:45"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row>
    <row r="826" spans="1:45"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row>
    <row r="827" spans="1:45"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row>
    <row r="828" spans="1:45"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row>
    <row r="829" spans="1:45"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row>
    <row r="830" spans="1:45"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row>
    <row r="831" spans="1:45"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row>
    <row r="832" spans="1:45"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row>
    <row r="833" spans="1:45"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row>
    <row r="834" spans="1:45"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row>
    <row r="835" spans="1:45"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row>
    <row r="836" spans="1:45"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row>
    <row r="837" spans="1:45"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row>
    <row r="838" spans="1:45"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row>
    <row r="839" spans="1:45"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row>
    <row r="840" spans="1:45"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row>
    <row r="841" spans="1:45"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row>
    <row r="842" spans="1:45"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row>
    <row r="843" spans="1:45"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row>
    <row r="844" spans="1:45"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row>
    <row r="845" spans="1:45"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row>
    <row r="846" spans="1:45"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row>
    <row r="847" spans="1:45"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row>
    <row r="848" spans="1:45"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row>
    <row r="849" spans="1:45"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row>
    <row r="850" spans="1:45"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row>
    <row r="851" spans="1:45"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row>
    <row r="852" spans="1:45"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row>
    <row r="853" spans="1:45"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row>
    <row r="854" spans="1:45"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row>
    <row r="855" spans="1:45"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row>
    <row r="856" spans="1:45"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row>
    <row r="857" spans="1:45"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row>
    <row r="858" spans="1:45"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row>
    <row r="859" spans="1:45"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row>
    <row r="860" spans="1:45"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row>
    <row r="861" spans="1:45"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row>
    <row r="862" spans="1:45"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row>
    <row r="863" spans="1:45"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row>
    <row r="864" spans="1:45"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row>
    <row r="865" spans="1:45"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row>
    <row r="866" spans="1:45"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row>
    <row r="867" spans="1:45"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row>
    <row r="868" spans="1:45"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row>
    <row r="869" spans="1:45"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row>
    <row r="870" spans="1:45"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row>
    <row r="871" spans="1:45"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row>
    <row r="872" spans="1:45"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row>
    <row r="873" spans="1:45"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row>
    <row r="874" spans="1:45"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row>
    <row r="875" spans="1:45"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row>
    <row r="876" spans="1:45"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row>
    <row r="877" spans="1:45"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row>
    <row r="878" spans="1:45"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row>
    <row r="879" spans="1:45"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row>
    <row r="880" spans="1:45"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row>
    <row r="881" spans="1:45"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row>
    <row r="882" spans="1:45"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row>
    <row r="883" spans="1:45"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row>
    <row r="884" spans="1:45"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row>
    <row r="885" spans="1:45"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row>
    <row r="886" spans="1:45"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row>
    <row r="887" spans="1:45"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row>
    <row r="888" spans="1:45"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row>
    <row r="889" spans="1:45"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row>
    <row r="890" spans="1:45"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row>
    <row r="891" spans="1:45"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row>
    <row r="892" spans="1:45"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row>
    <row r="893" spans="1:45"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row>
    <row r="894" spans="1:45"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row>
    <row r="895" spans="1:45"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row>
    <row r="896" spans="1:45"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row>
    <row r="897" spans="1:45"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row>
    <row r="898" spans="1:45"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row>
    <row r="899" spans="1:45"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row>
    <row r="900" spans="1:45"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row>
    <row r="901" spans="1:45"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row>
    <row r="902" spans="1:45"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row>
    <row r="903" spans="1:45"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row>
    <row r="904" spans="1:45"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row>
    <row r="905" spans="1:45"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row>
    <row r="906" spans="1:45"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row>
    <row r="907" spans="1:45"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row>
    <row r="908" spans="1:45"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row>
    <row r="909" spans="1:45"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row>
    <row r="910" spans="1:45"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row>
    <row r="911" spans="1:45"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row>
    <row r="912" spans="1:45"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row>
    <row r="913" spans="1:45"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row>
    <row r="914" spans="1:45"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row>
    <row r="915" spans="1:45"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row>
    <row r="916" spans="1:45"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row>
    <row r="917" spans="1:45"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row>
    <row r="918" spans="1:45"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row>
    <row r="919" spans="1:45"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row>
    <row r="920" spans="1:45"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row>
    <row r="921" spans="1:45"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row>
    <row r="922" spans="1:45"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row>
    <row r="923" spans="1:45"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row>
    <row r="924" spans="1:45"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row>
    <row r="925" spans="1:45"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row>
    <row r="926" spans="1:45"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row>
    <row r="927" spans="1:45"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row>
    <row r="928" spans="1:45"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row>
    <row r="929" spans="1:45"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row>
    <row r="930" spans="1:45"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row>
    <row r="931" spans="1:45"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row>
    <row r="932" spans="1:45"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row>
    <row r="933" spans="1:45"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row>
    <row r="934" spans="1:45"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row>
    <row r="935" spans="1:45"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row>
    <row r="936" spans="1:45"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row>
    <row r="937" spans="1:45"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row>
    <row r="938" spans="1:45"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row>
    <row r="939" spans="1:45"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row>
    <row r="940" spans="1:45"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row>
    <row r="941" spans="1:45"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row>
    <row r="942" spans="1:45"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row>
    <row r="943" spans="1:45"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row>
    <row r="944" spans="1:45"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row>
    <row r="945" spans="1:45"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row>
    <row r="946" spans="1:45"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row>
    <row r="947" spans="1:45"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row>
    <row r="948" spans="1:45"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row>
    <row r="949" spans="1:45"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row>
    <row r="950" spans="1:45"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row>
    <row r="951" spans="1:45"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row>
    <row r="952" spans="1:45"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row>
    <row r="953" spans="1:45"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row>
    <row r="954" spans="1:45"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row>
    <row r="955" spans="1:45"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row>
    <row r="956" spans="1:45"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row>
    <row r="957" spans="1:45"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row>
    <row r="958" spans="1:45"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row>
    <row r="959" spans="1:45"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row>
    <row r="960" spans="1:45"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row>
    <row r="961" spans="1:45"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row>
    <row r="962" spans="1:45"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row>
    <row r="963" spans="1:45"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row>
    <row r="964" spans="1:45"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row>
    <row r="965" spans="1:45"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row>
    <row r="966" spans="1:45"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row>
    <row r="967" spans="1:45"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row>
    <row r="968" spans="1:45"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row>
    <row r="969" spans="1:45"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row>
    <row r="970" spans="1:45"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row>
    <row r="971" spans="1:45"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row>
    <row r="972" spans="1:45"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row>
    <row r="973" spans="1:45"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row>
    <row r="974" spans="1:45"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row>
    <row r="975" spans="1:45"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row>
    <row r="976" spans="1:45"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row>
    <row r="977" spans="1:45"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row>
    <row r="978" spans="1:45"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row>
    <row r="979" spans="1:45"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row>
    <row r="980" spans="1:45"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row>
    <row r="981" spans="1:45"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row>
    <row r="982" spans="1:45"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row>
    <row r="983" spans="1:45"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row>
    <row r="984" spans="1:45"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row>
    <row r="985" spans="1:45"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row>
    <row r="986" spans="1:45"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row>
    <row r="987" spans="1:45"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row>
    <row r="988" spans="1:45"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row>
    <row r="989" spans="1:45"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row>
    <row r="990" spans="1:45"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row>
    <row r="991" spans="1:45"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row>
    <row r="992" spans="1:45"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row>
    <row r="993" spans="1:45"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row>
    <row r="994" spans="1:45"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row>
    <row r="995" spans="1:45"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row>
    <row r="996" spans="1:45"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row>
    <row r="997" spans="1:45"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row>
    <row r="998" spans="1:45"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row>
    <row r="999" spans="1:45"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row>
    <row r="1000" spans="1:45"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row>
  </sheetData>
  <sheetProtection algorithmName="SHA-512" hashValue="RdNg8qn74Epfp+oBjvfo3zU/p+z7a/4aZwStfbno8uAf61+fhmgc8J5adOzwrjMxIKQ09MTkz59ZKtDRxcifWA==" saltValue="pUpcHDxCjKWZWP6gMv0K+Q==" spinCount="100000" sheet="1" objects="1" scenarios="1"/>
  <mergeCells count="56">
    <mergeCell ref="AG7:AG8"/>
    <mergeCell ref="AH7:AH8"/>
    <mergeCell ref="AN7:AN8"/>
    <mergeCell ref="AP7:AP8"/>
    <mergeCell ref="B2:C4"/>
    <mergeCell ref="D2:AR3"/>
    <mergeCell ref="AR6:AS8"/>
    <mergeCell ref="O7:O8"/>
    <mergeCell ref="P7:P8"/>
    <mergeCell ref="Q7:Q8"/>
    <mergeCell ref="T7:T8"/>
    <mergeCell ref="U7:U8"/>
    <mergeCell ref="J7:J8"/>
    <mergeCell ref="K7:K8"/>
    <mergeCell ref="L7:L8"/>
    <mergeCell ref="M7:M8"/>
    <mergeCell ref="N7:N8"/>
    <mergeCell ref="AR11:AS11"/>
    <mergeCell ref="AR12:AS12"/>
    <mergeCell ref="AR13:AS13"/>
    <mergeCell ref="C15:H15"/>
    <mergeCell ref="C16:D16"/>
    <mergeCell ref="E16:F16"/>
    <mergeCell ref="G16:H16"/>
    <mergeCell ref="R7:S7"/>
    <mergeCell ref="AI7:AJ7"/>
    <mergeCell ref="AK7:AL7"/>
    <mergeCell ref="AR9:AS9"/>
    <mergeCell ref="AR10:AS10"/>
    <mergeCell ref="V7:V8"/>
    <mergeCell ref="W7:W8"/>
    <mergeCell ref="X7:X8"/>
    <mergeCell ref="Y7:Y8"/>
    <mergeCell ref="Z7:Z8"/>
    <mergeCell ref="AA7:AA8"/>
    <mergeCell ref="AB7:AB8"/>
    <mergeCell ref="AC7:AC8"/>
    <mergeCell ref="AD7:AD8"/>
    <mergeCell ref="AE7:AE8"/>
    <mergeCell ref="AF7:AF8"/>
    <mergeCell ref="D4:AR4"/>
    <mergeCell ref="B5:AS5"/>
    <mergeCell ref="C6:K6"/>
    <mergeCell ref="L6:P6"/>
    <mergeCell ref="Q6:Z6"/>
    <mergeCell ref="AA6:AE6"/>
    <mergeCell ref="AF6:AL6"/>
    <mergeCell ref="AM6:AQ6"/>
    <mergeCell ref="B6:B8"/>
    <mergeCell ref="C7:C8"/>
    <mergeCell ref="D7:D8"/>
    <mergeCell ref="E7:E8"/>
    <mergeCell ref="F7:F8"/>
    <mergeCell ref="G7:G8"/>
    <mergeCell ref="H7:H8"/>
    <mergeCell ref="I7:I8"/>
  </mergeCells>
  <pageMargins left="1.02362204724409" right="0.23622047244094499" top="0.74803149606299202" bottom="0.74803149606299202" header="0" footer="0"/>
  <pageSetup fitToHeight="0" orientation="landscape"/>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AU1000"/>
  <sheetViews>
    <sheetView showGridLines="0" topLeftCell="A8" zoomScale="69" zoomScaleNormal="69" workbookViewId="0">
      <selection activeCell="AT13" sqref="A2:AU13"/>
    </sheetView>
  </sheetViews>
  <sheetFormatPr baseColWidth="10" defaultColWidth="12.625" defaultRowHeight="15" customHeight="1"/>
  <cols>
    <col min="1" max="1" width="4.5" customWidth="1"/>
    <col min="2" max="2" width="4.375" customWidth="1"/>
    <col min="3" max="5" width="34.25" customWidth="1"/>
    <col min="6" max="6" width="47.625" customWidth="1"/>
    <col min="7" max="7" width="36.125" customWidth="1"/>
    <col min="8" max="8" width="46.25" customWidth="1"/>
    <col min="9" max="13" width="36.125" customWidth="1"/>
    <col min="14" max="16" width="3.75" customWidth="1"/>
    <col min="17" max="17" width="4.75" customWidth="1"/>
    <col min="18" max="18" width="14.25" customWidth="1"/>
    <col min="19" max="19" width="47.5" customWidth="1"/>
    <col min="20" max="21" width="11.375" customWidth="1"/>
    <col min="22" max="22" width="6.125" customWidth="1"/>
    <col min="23" max="23" width="5.625" customWidth="1"/>
    <col min="24" max="24" width="5" customWidth="1"/>
    <col min="25" max="25" width="7.625" customWidth="1"/>
    <col min="26" max="26" width="11.375" customWidth="1"/>
    <col min="27" max="27" width="6.75" customWidth="1"/>
    <col min="28" max="28" width="7.375" customWidth="1"/>
    <col min="29" max="31" width="3.75" customWidth="1"/>
    <col min="32" max="32" width="4.75" customWidth="1"/>
    <col min="33" max="33" width="11" customWidth="1"/>
    <col min="34" max="34" width="47.875" customWidth="1"/>
    <col min="35" max="35" width="11" customWidth="1"/>
    <col min="36" max="36" width="15.125" customWidth="1"/>
    <col min="37" max="37" width="12.625" customWidth="1"/>
    <col min="38" max="38" width="28.625" customWidth="1"/>
    <col min="39" max="40" width="11" customWidth="1"/>
    <col min="41" max="42" width="54.5" hidden="1" customWidth="1"/>
    <col min="43" max="44" width="54.5" customWidth="1"/>
    <col min="45" max="45" width="42.25" customWidth="1"/>
    <col min="46" max="46" width="37.25" customWidth="1"/>
    <col min="47" max="47" width="25.875" customWidth="1"/>
  </cols>
  <sheetData>
    <row r="1" spans="1:47" ht="14.25">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row>
    <row r="2" spans="1:47" ht="39" customHeight="1">
      <c r="A2" s="116"/>
      <c r="B2" s="593"/>
      <c r="C2" s="594"/>
      <c r="D2" s="599" t="s">
        <v>221</v>
      </c>
      <c r="E2" s="572"/>
      <c r="F2" s="572"/>
      <c r="G2" s="572"/>
      <c r="H2" s="572"/>
      <c r="I2" s="572"/>
      <c r="J2" s="572"/>
      <c r="K2" s="572"/>
      <c r="L2" s="572"/>
      <c r="M2" s="572"/>
      <c r="N2" s="572"/>
      <c r="O2" s="572"/>
      <c r="P2" s="572"/>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c r="AP2" s="572"/>
      <c r="AQ2" s="572"/>
      <c r="AR2" s="572"/>
      <c r="AS2" s="572"/>
      <c r="AT2" s="594"/>
      <c r="AU2" s="200" t="s">
        <v>459</v>
      </c>
    </row>
    <row r="3" spans="1:47" ht="29.25" customHeight="1">
      <c r="A3" s="116"/>
      <c r="B3" s="595"/>
      <c r="C3" s="596"/>
      <c r="D3" s="597"/>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598"/>
      <c r="AU3" s="201" t="s">
        <v>460</v>
      </c>
    </row>
    <row r="4" spans="1:47" ht="37.5" customHeight="1">
      <c r="A4" s="116"/>
      <c r="B4" s="597"/>
      <c r="C4" s="598"/>
      <c r="D4" s="568" t="s">
        <v>224</v>
      </c>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70"/>
      <c r="AU4" s="202" t="s">
        <v>461</v>
      </c>
    </row>
    <row r="5" spans="1:47" ht="10.5" customHeight="1">
      <c r="A5" s="116"/>
      <c r="B5" s="571"/>
      <c r="C5" s="57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row>
    <row r="6" spans="1:47" ht="30" customHeight="1">
      <c r="A6" s="176"/>
      <c r="B6" s="583" t="s">
        <v>226</v>
      </c>
      <c r="C6" s="573" t="s">
        <v>227</v>
      </c>
      <c r="D6" s="574"/>
      <c r="E6" s="574"/>
      <c r="F6" s="574"/>
      <c r="G6" s="574"/>
      <c r="H6" s="574"/>
      <c r="I6" s="574"/>
      <c r="J6" s="574"/>
      <c r="K6" s="574"/>
      <c r="L6" s="574"/>
      <c r="M6" s="512"/>
      <c r="N6" s="575" t="s">
        <v>189</v>
      </c>
      <c r="O6" s="574"/>
      <c r="P6" s="574"/>
      <c r="Q6" s="574"/>
      <c r="R6" s="512"/>
      <c r="S6" s="576" t="s">
        <v>228</v>
      </c>
      <c r="T6" s="574"/>
      <c r="U6" s="574"/>
      <c r="V6" s="574"/>
      <c r="W6" s="574"/>
      <c r="X6" s="574"/>
      <c r="Y6" s="574"/>
      <c r="Z6" s="574"/>
      <c r="AA6" s="574"/>
      <c r="AB6" s="512"/>
      <c r="AC6" s="575" t="s">
        <v>229</v>
      </c>
      <c r="AD6" s="574"/>
      <c r="AE6" s="574"/>
      <c r="AF6" s="574"/>
      <c r="AG6" s="512"/>
      <c r="AH6" s="577" t="s">
        <v>230</v>
      </c>
      <c r="AI6" s="574"/>
      <c r="AJ6" s="574"/>
      <c r="AK6" s="574"/>
      <c r="AL6" s="574"/>
      <c r="AM6" s="574"/>
      <c r="AN6" s="512"/>
      <c r="AO6" s="578" t="s">
        <v>231</v>
      </c>
      <c r="AP6" s="574"/>
      <c r="AQ6" s="574"/>
      <c r="AR6" s="574"/>
      <c r="AS6" s="512"/>
      <c r="AT6" s="601" t="s">
        <v>232</v>
      </c>
      <c r="AU6" s="602"/>
    </row>
    <row r="7" spans="1:47" ht="42.75" customHeight="1">
      <c r="A7" s="176"/>
      <c r="B7" s="584"/>
      <c r="C7" s="586" t="s">
        <v>156</v>
      </c>
      <c r="D7" s="586" t="s">
        <v>321</v>
      </c>
      <c r="E7" s="586" t="s">
        <v>462</v>
      </c>
      <c r="F7" s="586" t="s">
        <v>160</v>
      </c>
      <c r="G7" s="586" t="s">
        <v>164</v>
      </c>
      <c r="H7" s="586" t="s">
        <v>233</v>
      </c>
      <c r="I7" s="586" t="s">
        <v>172</v>
      </c>
      <c r="J7" s="586" t="s">
        <v>234</v>
      </c>
      <c r="K7" s="586" t="s">
        <v>180</v>
      </c>
      <c r="L7" s="586" t="s">
        <v>184</v>
      </c>
      <c r="M7" s="586" t="s">
        <v>186</v>
      </c>
      <c r="N7" s="587" t="s">
        <v>138</v>
      </c>
      <c r="O7" s="587" t="s">
        <v>139</v>
      </c>
      <c r="P7" s="587" t="s">
        <v>110</v>
      </c>
      <c r="Q7" s="189"/>
      <c r="R7" s="587" t="s">
        <v>235</v>
      </c>
      <c r="S7" s="588" t="s">
        <v>236</v>
      </c>
      <c r="T7" s="579" t="s">
        <v>237</v>
      </c>
      <c r="U7" s="512"/>
      <c r="V7" s="589" t="s">
        <v>168</v>
      </c>
      <c r="W7" s="589" t="s">
        <v>170</v>
      </c>
      <c r="X7" s="589" t="s">
        <v>174</v>
      </c>
      <c r="Y7" s="589" t="s">
        <v>178</v>
      </c>
      <c r="Z7" s="588" t="s">
        <v>238</v>
      </c>
      <c r="AA7" s="590" t="s">
        <v>138</v>
      </c>
      <c r="AB7" s="590" t="s">
        <v>139</v>
      </c>
      <c r="AC7" s="587" t="s">
        <v>138</v>
      </c>
      <c r="AD7" s="587" t="s">
        <v>139</v>
      </c>
      <c r="AE7" s="587" t="s">
        <v>110</v>
      </c>
      <c r="AF7" s="189"/>
      <c r="AG7" s="587" t="s">
        <v>235</v>
      </c>
      <c r="AH7" s="591" t="s">
        <v>182</v>
      </c>
      <c r="AI7" s="591" t="s">
        <v>162</v>
      </c>
      <c r="AJ7" s="591" t="s">
        <v>49</v>
      </c>
      <c r="AK7" s="580" t="s">
        <v>191</v>
      </c>
      <c r="AL7" s="512"/>
      <c r="AM7" s="580" t="s">
        <v>194</v>
      </c>
      <c r="AN7" s="512"/>
      <c r="AO7" s="203" t="s">
        <v>204</v>
      </c>
      <c r="AP7" s="592" t="s">
        <v>232</v>
      </c>
      <c r="AQ7" s="203" t="s">
        <v>206</v>
      </c>
      <c r="AR7" s="592" t="s">
        <v>232</v>
      </c>
      <c r="AS7" s="203" t="s">
        <v>239</v>
      </c>
      <c r="AT7" s="603"/>
      <c r="AU7" s="604"/>
    </row>
    <row r="8" spans="1:47" ht="76.5" customHeight="1">
      <c r="A8" s="176"/>
      <c r="B8" s="585"/>
      <c r="C8" s="585"/>
      <c r="D8" s="585"/>
      <c r="E8" s="585"/>
      <c r="F8" s="585"/>
      <c r="G8" s="585"/>
      <c r="H8" s="585"/>
      <c r="I8" s="585"/>
      <c r="J8" s="585"/>
      <c r="K8" s="585"/>
      <c r="L8" s="585"/>
      <c r="M8" s="585"/>
      <c r="N8" s="585"/>
      <c r="O8" s="585"/>
      <c r="P8" s="585"/>
      <c r="Q8" s="190" t="s">
        <v>240</v>
      </c>
      <c r="R8" s="585"/>
      <c r="S8" s="585"/>
      <c r="T8" s="191" t="s">
        <v>241</v>
      </c>
      <c r="U8" s="191" t="s">
        <v>242</v>
      </c>
      <c r="V8" s="585"/>
      <c r="W8" s="585"/>
      <c r="X8" s="585"/>
      <c r="Y8" s="585"/>
      <c r="Z8" s="585"/>
      <c r="AA8" s="585"/>
      <c r="AB8" s="585"/>
      <c r="AC8" s="585"/>
      <c r="AD8" s="585"/>
      <c r="AE8" s="585"/>
      <c r="AF8" s="190" t="s">
        <v>240</v>
      </c>
      <c r="AG8" s="585"/>
      <c r="AH8" s="585"/>
      <c r="AI8" s="585"/>
      <c r="AJ8" s="585"/>
      <c r="AK8" s="198" t="s">
        <v>243</v>
      </c>
      <c r="AL8" s="198" t="s">
        <v>156</v>
      </c>
      <c r="AM8" s="198" t="s">
        <v>244</v>
      </c>
      <c r="AN8" s="198" t="s">
        <v>245</v>
      </c>
      <c r="AO8" s="203" t="s">
        <v>246</v>
      </c>
      <c r="AP8" s="585"/>
      <c r="AQ8" s="203" t="s">
        <v>246</v>
      </c>
      <c r="AR8" s="585"/>
      <c r="AS8" s="203" t="s">
        <v>246</v>
      </c>
      <c r="AT8" s="605"/>
      <c r="AU8" s="606"/>
    </row>
    <row r="9" spans="1:47" ht="140.25" customHeight="1">
      <c r="A9" s="116"/>
      <c r="B9" s="177">
        <v>1</v>
      </c>
      <c r="C9" s="178" t="s">
        <v>74</v>
      </c>
      <c r="D9" s="178" t="s">
        <v>91</v>
      </c>
      <c r="E9" s="178" t="s">
        <v>94</v>
      </c>
      <c r="F9" s="179" t="s">
        <v>463</v>
      </c>
      <c r="G9" s="180" t="s">
        <v>63</v>
      </c>
      <c r="H9" s="181" t="s">
        <v>464</v>
      </c>
      <c r="I9" s="180" t="s">
        <v>465</v>
      </c>
      <c r="J9" s="180" t="s">
        <v>466</v>
      </c>
      <c r="K9" s="180" t="s">
        <v>281</v>
      </c>
      <c r="L9" s="183" t="s">
        <v>80</v>
      </c>
      <c r="M9" s="183" t="s">
        <v>18</v>
      </c>
      <c r="N9" s="184">
        <v>3</v>
      </c>
      <c r="O9" s="184">
        <v>2</v>
      </c>
      <c r="P9" s="185">
        <f t="shared" ref="P9:P13" si="0">+N9*O9</f>
        <v>6</v>
      </c>
      <c r="Q9" s="184">
        <f t="shared" ref="Q9:Q13" si="1">(IFERROR(VALUE(CONCATENATE(N9,O9)),0))</f>
        <v>32</v>
      </c>
      <c r="R9" s="106">
        <f>(IFERROR(VLOOKUP(Q9,'[1]INF GENERAL'!$F$3:$H$27,2,FALSE),0))</f>
        <v>0</v>
      </c>
      <c r="S9" s="178" t="s">
        <v>467</v>
      </c>
      <c r="T9" s="192" t="s">
        <v>468</v>
      </c>
      <c r="U9" s="192"/>
      <c r="V9" s="193">
        <v>25</v>
      </c>
      <c r="W9" s="194">
        <v>18</v>
      </c>
      <c r="X9" s="194">
        <v>16</v>
      </c>
      <c r="Y9" s="194">
        <v>17</v>
      </c>
      <c r="Z9" s="195">
        <f t="shared" ref="Z9:Z13" si="2">(IFERROR(SUM(V9:Y9),0))</f>
        <v>76</v>
      </c>
      <c r="AA9" s="196">
        <v>1</v>
      </c>
      <c r="AB9" s="192"/>
      <c r="AC9" s="183">
        <v>1</v>
      </c>
      <c r="AD9" s="183">
        <v>2</v>
      </c>
      <c r="AE9" s="183">
        <v>5</v>
      </c>
      <c r="AF9" s="183">
        <f t="shared" ref="AF9:AF13" si="3">IFERROR(VALUE(CONCATENATE(AC9,AD9)),0)</f>
        <v>12</v>
      </c>
      <c r="AG9" s="106">
        <f>(IFERROR(VLOOKUP(AF9,'[1]INF GENERAL'!$F$3:$H$27,2,FALSE),0))</f>
        <v>0</v>
      </c>
      <c r="AH9" s="178" t="s">
        <v>469</v>
      </c>
      <c r="AI9" s="183" t="s">
        <v>43</v>
      </c>
      <c r="AJ9" s="183" t="s">
        <v>51</v>
      </c>
      <c r="AK9" s="183" t="s">
        <v>63</v>
      </c>
      <c r="AL9" s="183" t="s">
        <v>74</v>
      </c>
      <c r="AM9" s="199">
        <v>44927</v>
      </c>
      <c r="AN9" s="199">
        <v>45291</v>
      </c>
      <c r="AO9" s="178" t="s">
        <v>470</v>
      </c>
      <c r="AP9" s="204" t="s">
        <v>286</v>
      </c>
      <c r="AQ9" s="48" t="s">
        <v>470</v>
      </c>
      <c r="AR9" s="204" t="s">
        <v>471</v>
      </c>
      <c r="AS9" s="115" t="s">
        <v>472</v>
      </c>
      <c r="AT9" s="581" t="s">
        <v>261</v>
      </c>
      <c r="AU9" s="512"/>
    </row>
    <row r="10" spans="1:47" ht="140.25" customHeight="1">
      <c r="A10" s="116"/>
      <c r="B10" s="177">
        <v>2</v>
      </c>
      <c r="C10" s="178" t="s">
        <v>74</v>
      </c>
      <c r="D10" s="178" t="s">
        <v>91</v>
      </c>
      <c r="E10" s="178" t="s">
        <v>94</v>
      </c>
      <c r="F10" s="179" t="s">
        <v>463</v>
      </c>
      <c r="G10" s="180" t="s">
        <v>63</v>
      </c>
      <c r="H10" s="181" t="s">
        <v>473</v>
      </c>
      <c r="I10" s="180" t="s">
        <v>474</v>
      </c>
      <c r="J10" s="180" t="s">
        <v>475</v>
      </c>
      <c r="K10" s="180" t="s">
        <v>281</v>
      </c>
      <c r="L10" s="186" t="s">
        <v>80</v>
      </c>
      <c r="M10" s="186" t="s">
        <v>18</v>
      </c>
      <c r="N10" s="187">
        <v>3</v>
      </c>
      <c r="O10" s="188">
        <v>2</v>
      </c>
      <c r="P10" s="185">
        <f t="shared" si="0"/>
        <v>6</v>
      </c>
      <c r="Q10" s="184">
        <f t="shared" si="1"/>
        <v>32</v>
      </c>
      <c r="R10" s="106">
        <f>(IFERROR(VLOOKUP(Q10,'[1]INF GENERAL'!$F$3:$H$27,2,FALSE),0))</f>
        <v>0</v>
      </c>
      <c r="S10" s="178" t="s">
        <v>476</v>
      </c>
      <c r="T10" s="192" t="s">
        <v>468</v>
      </c>
      <c r="U10" s="192"/>
      <c r="V10" s="195">
        <v>6</v>
      </c>
      <c r="W10" s="195">
        <v>10</v>
      </c>
      <c r="X10" s="195">
        <v>10</v>
      </c>
      <c r="Y10" s="195">
        <v>10</v>
      </c>
      <c r="Z10" s="195">
        <f t="shared" si="2"/>
        <v>36</v>
      </c>
      <c r="AA10" s="192"/>
      <c r="AB10" s="192"/>
      <c r="AC10" s="183">
        <v>2</v>
      </c>
      <c r="AD10" s="183">
        <v>2</v>
      </c>
      <c r="AE10" s="183">
        <f t="shared" ref="AE10:AE13" si="4">+AC10*AD10</f>
        <v>4</v>
      </c>
      <c r="AF10" s="183">
        <f t="shared" si="3"/>
        <v>22</v>
      </c>
      <c r="AG10" s="106">
        <f>(IFERROR(VLOOKUP(AF10,'[1]INF GENERAL'!$F$3:$H$27,2,FALSE),0))</f>
        <v>0</v>
      </c>
      <c r="AH10" s="180" t="s">
        <v>477</v>
      </c>
      <c r="AI10" s="183" t="s">
        <v>43</v>
      </c>
      <c r="AJ10" s="183" t="s">
        <v>51</v>
      </c>
      <c r="AK10" s="183" t="s">
        <v>63</v>
      </c>
      <c r="AL10" s="183" t="s">
        <v>74</v>
      </c>
      <c r="AM10" s="199">
        <v>44927</v>
      </c>
      <c r="AN10" s="199">
        <v>45291</v>
      </c>
      <c r="AO10" s="178" t="s">
        <v>470</v>
      </c>
      <c r="AP10" s="204" t="s">
        <v>286</v>
      </c>
      <c r="AQ10" s="48" t="s">
        <v>470</v>
      </c>
      <c r="AR10" s="204" t="s">
        <v>471</v>
      </c>
      <c r="AS10" s="124" t="s">
        <v>472</v>
      </c>
      <c r="AT10" s="581" t="s">
        <v>261</v>
      </c>
      <c r="AU10" s="512"/>
    </row>
    <row r="11" spans="1:47" ht="140.25" customHeight="1">
      <c r="A11" s="116"/>
      <c r="B11" s="177">
        <v>3</v>
      </c>
      <c r="C11" s="178" t="s">
        <v>74</v>
      </c>
      <c r="D11" s="178" t="s">
        <v>91</v>
      </c>
      <c r="E11" s="178" t="s">
        <v>93</v>
      </c>
      <c r="F11" s="179" t="s">
        <v>463</v>
      </c>
      <c r="G11" s="180" t="s">
        <v>63</v>
      </c>
      <c r="H11" s="181" t="s">
        <v>473</v>
      </c>
      <c r="I11" s="180" t="s">
        <v>478</v>
      </c>
      <c r="J11" s="180" t="s">
        <v>475</v>
      </c>
      <c r="K11" s="180" t="s">
        <v>281</v>
      </c>
      <c r="L11" s="186" t="s">
        <v>80</v>
      </c>
      <c r="M11" s="186" t="s">
        <v>18</v>
      </c>
      <c r="N11" s="187">
        <v>3</v>
      </c>
      <c r="O11" s="187">
        <v>3</v>
      </c>
      <c r="P11" s="185">
        <f t="shared" si="0"/>
        <v>9</v>
      </c>
      <c r="Q11" s="184">
        <f t="shared" si="1"/>
        <v>33</v>
      </c>
      <c r="R11" s="106">
        <f>(IFERROR(VLOOKUP(Q11,'[1]INF GENERAL'!$F$3:$H$27,2,FALSE),0))</f>
        <v>0</v>
      </c>
      <c r="S11" s="178" t="s">
        <v>479</v>
      </c>
      <c r="T11" s="192" t="s">
        <v>468</v>
      </c>
      <c r="U11" s="192"/>
      <c r="V11" s="195">
        <v>6</v>
      </c>
      <c r="W11" s="195">
        <v>10</v>
      </c>
      <c r="X11" s="195">
        <v>10</v>
      </c>
      <c r="Y11" s="195">
        <v>10</v>
      </c>
      <c r="Z11" s="195">
        <f t="shared" si="2"/>
        <v>36</v>
      </c>
      <c r="AA11" s="192"/>
      <c r="AB11" s="192"/>
      <c r="AC11" s="183">
        <v>2</v>
      </c>
      <c r="AD11" s="183">
        <v>2</v>
      </c>
      <c r="AE11" s="183">
        <f t="shared" si="4"/>
        <v>4</v>
      </c>
      <c r="AF11" s="183">
        <f t="shared" si="3"/>
        <v>22</v>
      </c>
      <c r="AG11" s="106">
        <f>(IFERROR(VLOOKUP(AF11,'[1]INF GENERAL'!$F$3:$H$27,2,FALSE),0))</f>
        <v>0</v>
      </c>
      <c r="AH11" s="180" t="s">
        <v>480</v>
      </c>
      <c r="AI11" s="183" t="s">
        <v>43</v>
      </c>
      <c r="AJ11" s="183" t="s">
        <v>51</v>
      </c>
      <c r="AK11" s="183" t="s">
        <v>63</v>
      </c>
      <c r="AL11" s="183" t="s">
        <v>74</v>
      </c>
      <c r="AM11" s="199">
        <v>44927</v>
      </c>
      <c r="AN11" s="199">
        <v>45291</v>
      </c>
      <c r="AO11" s="178" t="s">
        <v>470</v>
      </c>
      <c r="AP11" s="204" t="s">
        <v>286</v>
      </c>
      <c r="AQ11" s="48" t="s">
        <v>470</v>
      </c>
      <c r="AR11" s="204" t="s">
        <v>471</v>
      </c>
      <c r="AS11" s="124" t="s">
        <v>472</v>
      </c>
      <c r="AT11" s="581" t="s">
        <v>261</v>
      </c>
      <c r="AU11" s="512"/>
    </row>
    <row r="12" spans="1:47" ht="140.25" customHeight="1">
      <c r="A12" s="116"/>
      <c r="B12" s="177">
        <v>4</v>
      </c>
      <c r="C12" s="178" t="s">
        <v>74</v>
      </c>
      <c r="D12" s="178" t="s">
        <v>91</v>
      </c>
      <c r="E12" s="178" t="s">
        <v>93</v>
      </c>
      <c r="F12" s="179" t="s">
        <v>463</v>
      </c>
      <c r="G12" s="180" t="s">
        <v>63</v>
      </c>
      <c r="H12" s="181" t="s">
        <v>473</v>
      </c>
      <c r="I12" s="180" t="s">
        <v>481</v>
      </c>
      <c r="J12" s="180" t="s">
        <v>475</v>
      </c>
      <c r="K12" s="180" t="s">
        <v>281</v>
      </c>
      <c r="L12" s="186" t="s">
        <v>80</v>
      </c>
      <c r="M12" s="186" t="s">
        <v>18</v>
      </c>
      <c r="N12" s="188">
        <v>2</v>
      </c>
      <c r="O12" s="187">
        <v>3</v>
      </c>
      <c r="P12" s="185">
        <f t="shared" si="0"/>
        <v>6</v>
      </c>
      <c r="Q12" s="184">
        <f t="shared" si="1"/>
        <v>23</v>
      </c>
      <c r="R12" s="106">
        <f>(IFERROR(VLOOKUP(Q12,'[1]INF GENERAL'!$F$3:$H$27,2,FALSE),0))</f>
        <v>0</v>
      </c>
      <c r="S12" s="178" t="s">
        <v>479</v>
      </c>
      <c r="T12" s="192" t="s">
        <v>468</v>
      </c>
      <c r="U12" s="192"/>
      <c r="V12" s="195">
        <v>6</v>
      </c>
      <c r="W12" s="195">
        <v>10</v>
      </c>
      <c r="X12" s="195">
        <v>10</v>
      </c>
      <c r="Y12" s="195">
        <v>10</v>
      </c>
      <c r="Z12" s="195">
        <f t="shared" si="2"/>
        <v>36</v>
      </c>
      <c r="AA12" s="192"/>
      <c r="AB12" s="192"/>
      <c r="AC12" s="183">
        <v>2</v>
      </c>
      <c r="AD12" s="183">
        <v>2</v>
      </c>
      <c r="AE12" s="183">
        <f t="shared" si="4"/>
        <v>4</v>
      </c>
      <c r="AF12" s="183">
        <f t="shared" si="3"/>
        <v>22</v>
      </c>
      <c r="AG12" s="106">
        <f>(IFERROR(VLOOKUP(AF12,'[1]INF GENERAL'!$F$3:$H$27,2,FALSE),0))</f>
        <v>0</v>
      </c>
      <c r="AH12" s="180" t="s">
        <v>480</v>
      </c>
      <c r="AI12" s="183" t="s">
        <v>43</v>
      </c>
      <c r="AJ12" s="183" t="s">
        <v>51</v>
      </c>
      <c r="AK12" s="183" t="s">
        <v>63</v>
      </c>
      <c r="AL12" s="183" t="s">
        <v>74</v>
      </c>
      <c r="AM12" s="199">
        <v>44927</v>
      </c>
      <c r="AN12" s="199">
        <v>45291</v>
      </c>
      <c r="AO12" s="178" t="s">
        <v>470</v>
      </c>
      <c r="AP12" s="204" t="s">
        <v>286</v>
      </c>
      <c r="AQ12" s="48" t="s">
        <v>470</v>
      </c>
      <c r="AR12" s="204" t="s">
        <v>471</v>
      </c>
      <c r="AS12" s="124" t="s">
        <v>472</v>
      </c>
      <c r="AT12" s="581" t="s">
        <v>261</v>
      </c>
      <c r="AU12" s="512"/>
    </row>
    <row r="13" spans="1:47" ht="140.25" customHeight="1">
      <c r="A13" s="116"/>
      <c r="B13" s="182">
        <v>5</v>
      </c>
      <c r="C13" s="178" t="s">
        <v>74</v>
      </c>
      <c r="D13" s="178" t="s">
        <v>91</v>
      </c>
      <c r="E13" s="178" t="s">
        <v>92</v>
      </c>
      <c r="F13" s="179" t="s">
        <v>463</v>
      </c>
      <c r="G13" s="180" t="s">
        <v>63</v>
      </c>
      <c r="H13" s="181" t="s">
        <v>473</v>
      </c>
      <c r="I13" s="180" t="s">
        <v>482</v>
      </c>
      <c r="J13" s="180" t="s">
        <v>475</v>
      </c>
      <c r="K13" s="180" t="s">
        <v>281</v>
      </c>
      <c r="L13" s="186" t="s">
        <v>80</v>
      </c>
      <c r="M13" s="186" t="s">
        <v>18</v>
      </c>
      <c r="N13" s="188">
        <v>2</v>
      </c>
      <c r="O13" s="187">
        <v>3</v>
      </c>
      <c r="P13" s="185">
        <f t="shared" si="0"/>
        <v>6</v>
      </c>
      <c r="Q13" s="184">
        <f t="shared" si="1"/>
        <v>23</v>
      </c>
      <c r="R13" s="106">
        <f>(IFERROR(VLOOKUP(Q13,'[1]INF GENERAL'!$F$3:$H$27,2,FALSE),0))</f>
        <v>0</v>
      </c>
      <c r="S13" s="178" t="s">
        <v>483</v>
      </c>
      <c r="T13" s="192" t="s">
        <v>468</v>
      </c>
      <c r="U13" s="192"/>
      <c r="V13" s="195">
        <v>6</v>
      </c>
      <c r="W13" s="195">
        <v>10</v>
      </c>
      <c r="X13" s="195">
        <v>10</v>
      </c>
      <c r="Y13" s="195">
        <v>10</v>
      </c>
      <c r="Z13" s="195">
        <f t="shared" si="2"/>
        <v>36</v>
      </c>
      <c r="AA13" s="192"/>
      <c r="AB13" s="192"/>
      <c r="AC13" s="197">
        <v>1</v>
      </c>
      <c r="AD13" s="188">
        <v>2</v>
      </c>
      <c r="AE13" s="183">
        <f t="shared" si="4"/>
        <v>2</v>
      </c>
      <c r="AF13" s="183">
        <f t="shared" si="3"/>
        <v>12</v>
      </c>
      <c r="AG13" s="106">
        <f>(IFERROR(VLOOKUP(AF13,'[1]INF GENERAL'!$F$3:$H$27,2,FALSE),0))</f>
        <v>0</v>
      </c>
      <c r="AH13" s="178" t="s">
        <v>484</v>
      </c>
      <c r="AI13" s="183" t="s">
        <v>43</v>
      </c>
      <c r="AJ13" s="183" t="s">
        <v>51</v>
      </c>
      <c r="AK13" s="183" t="s">
        <v>63</v>
      </c>
      <c r="AL13" s="183" t="s">
        <v>74</v>
      </c>
      <c r="AM13" s="199">
        <v>44927</v>
      </c>
      <c r="AN13" s="199">
        <v>45291</v>
      </c>
      <c r="AO13" s="178" t="s">
        <v>470</v>
      </c>
      <c r="AP13" s="204" t="s">
        <v>286</v>
      </c>
      <c r="AQ13" s="48" t="s">
        <v>470</v>
      </c>
      <c r="AR13" s="204" t="s">
        <v>471</v>
      </c>
      <c r="AS13" s="124" t="s">
        <v>472</v>
      </c>
      <c r="AT13" s="581" t="s">
        <v>261</v>
      </c>
      <c r="AU13" s="512"/>
    </row>
    <row r="14" spans="1:47" ht="18.75" customHeight="1">
      <c r="A14" s="29"/>
      <c r="B14" s="55"/>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1"/>
      <c r="AD14" s="56"/>
      <c r="AE14" s="56"/>
      <c r="AF14" s="56"/>
      <c r="AG14" s="56"/>
      <c r="AH14" s="56"/>
      <c r="AI14" s="56"/>
      <c r="AJ14" s="56"/>
      <c r="AK14" s="56"/>
      <c r="AL14" s="56"/>
      <c r="AM14" s="56"/>
      <c r="AN14" s="56"/>
      <c r="AO14" s="56"/>
      <c r="AP14" s="56"/>
      <c r="AQ14" s="56"/>
      <c r="AR14" s="56"/>
      <c r="AS14" s="56"/>
      <c r="AT14" s="56"/>
      <c r="AU14" s="51"/>
    </row>
    <row r="15" spans="1:47" ht="18.75" customHeight="1">
      <c r="A15" s="29"/>
      <c r="B15" s="55"/>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1"/>
      <c r="AD15" s="56"/>
      <c r="AE15" s="56"/>
      <c r="AF15" s="56"/>
      <c r="AG15" s="56"/>
      <c r="AH15" s="56"/>
      <c r="AI15" s="56"/>
      <c r="AJ15" s="56"/>
      <c r="AK15" s="56"/>
      <c r="AL15" s="56"/>
      <c r="AM15" s="56"/>
      <c r="AN15" s="56"/>
      <c r="AO15" s="56"/>
      <c r="AP15" s="56"/>
      <c r="AQ15" s="56"/>
      <c r="AR15" s="56"/>
      <c r="AS15" s="56"/>
      <c r="AT15" s="56"/>
      <c r="AU15" s="51"/>
    </row>
    <row r="16" spans="1:47" ht="18.75" customHeight="1">
      <c r="A16" s="29"/>
      <c r="B16" s="55"/>
      <c r="C16" s="513" t="s">
        <v>485</v>
      </c>
      <c r="D16" s="514"/>
      <c r="E16" s="514"/>
      <c r="F16" s="514"/>
      <c r="G16" s="514"/>
      <c r="H16" s="515"/>
      <c r="I16" s="56"/>
      <c r="J16" s="56"/>
      <c r="K16" s="56"/>
      <c r="L16" s="56"/>
      <c r="M16" s="56"/>
      <c r="N16" s="56"/>
      <c r="O16" s="56"/>
      <c r="P16" s="56"/>
      <c r="Q16" s="56"/>
      <c r="R16" s="56"/>
      <c r="S16" s="56"/>
      <c r="T16" s="56"/>
      <c r="U16" s="56"/>
      <c r="V16" s="56"/>
      <c r="W16" s="56"/>
      <c r="X16" s="56"/>
      <c r="Y16" s="56"/>
      <c r="Z16" s="56"/>
      <c r="AA16" s="56"/>
      <c r="AB16" s="56"/>
      <c r="AC16" s="51"/>
      <c r="AD16" s="56"/>
      <c r="AE16" s="56"/>
      <c r="AF16" s="56"/>
      <c r="AG16" s="56"/>
      <c r="AH16" s="56"/>
      <c r="AI16" s="56"/>
      <c r="AJ16" s="56"/>
      <c r="AK16" s="56"/>
      <c r="AL16" s="56"/>
      <c r="AM16" s="56"/>
      <c r="AN16" s="56"/>
      <c r="AO16" s="56"/>
      <c r="AP16" s="56"/>
      <c r="AQ16" s="56"/>
      <c r="AR16" s="56"/>
      <c r="AS16" s="56"/>
      <c r="AT16" s="56"/>
      <c r="AU16" s="51"/>
    </row>
    <row r="17" spans="1:47" ht="103.5" customHeight="1">
      <c r="A17" s="29"/>
      <c r="B17" s="50"/>
      <c r="C17" s="516" t="s">
        <v>486</v>
      </c>
      <c r="D17" s="515"/>
      <c r="E17" s="582" t="s">
        <v>487</v>
      </c>
      <c r="F17" s="515"/>
      <c r="G17" s="517" t="s">
        <v>488</v>
      </c>
      <c r="H17" s="515"/>
      <c r="I17" s="54"/>
      <c r="J17" s="54"/>
      <c r="K17" s="51"/>
      <c r="L17" s="2"/>
      <c r="M17" s="2"/>
      <c r="N17" s="2"/>
      <c r="O17" s="2"/>
      <c r="P17" s="2"/>
      <c r="Q17" s="2"/>
      <c r="R17" s="2"/>
      <c r="S17" s="2"/>
      <c r="T17" s="2"/>
      <c r="U17" s="2"/>
      <c r="V17" s="2"/>
      <c r="W17" s="2"/>
      <c r="X17" s="2"/>
      <c r="Y17" s="2"/>
      <c r="Z17" s="2"/>
      <c r="AA17" s="51"/>
      <c r="AB17" s="56"/>
      <c r="AC17" s="56"/>
      <c r="AD17" s="51"/>
      <c r="AE17" s="56"/>
      <c r="AF17" s="56"/>
      <c r="AG17" s="56"/>
      <c r="AH17" s="56"/>
      <c r="AI17" s="56"/>
      <c r="AJ17" s="56"/>
      <c r="AK17" s="56"/>
      <c r="AL17" s="56"/>
      <c r="AM17" s="56"/>
      <c r="AN17" s="56"/>
      <c r="AO17" s="56"/>
      <c r="AP17" s="56"/>
      <c r="AQ17" s="56"/>
      <c r="AR17" s="56"/>
      <c r="AS17" s="51"/>
      <c r="AT17" s="29"/>
      <c r="AU17" s="29"/>
    </row>
    <row r="18" spans="1:47" ht="18.75" customHeight="1">
      <c r="A18" s="29"/>
      <c r="B18" s="55"/>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1"/>
      <c r="AD18" s="56"/>
      <c r="AE18" s="56"/>
      <c r="AF18" s="56"/>
      <c r="AG18" s="56"/>
      <c r="AH18" s="56"/>
      <c r="AI18" s="56"/>
      <c r="AJ18" s="56"/>
      <c r="AK18" s="56"/>
      <c r="AL18" s="56"/>
      <c r="AM18" s="56"/>
      <c r="AN18" s="56"/>
      <c r="AO18" s="56"/>
      <c r="AP18" s="56"/>
      <c r="AQ18" s="56"/>
      <c r="AR18" s="56"/>
      <c r="AS18" s="56"/>
      <c r="AT18" s="56"/>
      <c r="AU18" s="51"/>
    </row>
    <row r="19" spans="1:47"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1"/>
      <c r="AD19" s="56"/>
      <c r="AE19" s="56"/>
      <c r="AF19" s="56"/>
      <c r="AG19" s="56"/>
      <c r="AH19" s="56"/>
      <c r="AI19" s="56"/>
      <c r="AJ19" s="56"/>
      <c r="AK19" s="56"/>
      <c r="AL19" s="56"/>
      <c r="AM19" s="56"/>
      <c r="AN19" s="56"/>
      <c r="AO19" s="56"/>
      <c r="AP19" s="56"/>
      <c r="AQ19" s="56"/>
      <c r="AR19" s="56"/>
      <c r="AS19" s="56"/>
      <c r="AT19" s="56"/>
      <c r="AU19" s="51"/>
    </row>
    <row r="20" spans="1:47"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1"/>
      <c r="AD20" s="56"/>
      <c r="AE20" s="56"/>
      <c r="AF20" s="56"/>
      <c r="AG20" s="56"/>
      <c r="AH20" s="56"/>
      <c r="AI20" s="56"/>
      <c r="AJ20" s="56"/>
      <c r="AK20" s="56"/>
      <c r="AL20" s="56"/>
      <c r="AM20" s="56"/>
      <c r="AN20" s="56"/>
      <c r="AO20" s="56"/>
      <c r="AP20" s="56"/>
      <c r="AQ20" s="56"/>
      <c r="AR20" s="56"/>
      <c r="AS20" s="56"/>
      <c r="AT20" s="56"/>
      <c r="AU20" s="51"/>
    </row>
    <row r="21" spans="1:47" ht="18.75" customHeight="1">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1"/>
      <c r="AD21" s="56"/>
      <c r="AE21" s="56"/>
      <c r="AF21" s="56"/>
      <c r="AG21" s="56"/>
      <c r="AH21" s="56"/>
      <c r="AI21" s="56"/>
      <c r="AJ21" s="56"/>
      <c r="AK21" s="56"/>
      <c r="AL21" s="56"/>
      <c r="AM21" s="56"/>
      <c r="AN21" s="56"/>
      <c r="AO21" s="56"/>
      <c r="AP21" s="56"/>
      <c r="AQ21" s="56"/>
      <c r="AR21" s="56"/>
      <c r="AS21" s="56"/>
      <c r="AT21" s="56"/>
      <c r="AU21" s="51"/>
    </row>
    <row r="22" spans="1:47" ht="18.75" customHeight="1">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1"/>
      <c r="AD22" s="56"/>
      <c r="AE22" s="56"/>
      <c r="AF22" s="56"/>
      <c r="AG22" s="56"/>
      <c r="AH22" s="56"/>
      <c r="AI22" s="56"/>
      <c r="AJ22" s="56"/>
      <c r="AK22" s="56"/>
      <c r="AL22" s="56"/>
      <c r="AM22" s="56"/>
      <c r="AN22" s="56"/>
      <c r="AO22" s="56"/>
      <c r="AP22" s="56"/>
      <c r="AQ22" s="56"/>
      <c r="AR22" s="56"/>
      <c r="AS22" s="56"/>
      <c r="AT22" s="56"/>
      <c r="AU22" s="51"/>
    </row>
    <row r="23" spans="1:47" ht="21" customHeight="1">
      <c r="A23" s="29"/>
      <c r="B23" s="50"/>
      <c r="C23" s="51"/>
      <c r="D23" s="51"/>
      <c r="E23" s="51"/>
      <c r="F23" s="57"/>
      <c r="G23" s="57"/>
      <c r="H23" s="57"/>
      <c r="I23" s="57"/>
      <c r="J23" s="57"/>
      <c r="K23" s="57"/>
      <c r="L23" s="57"/>
      <c r="M23" s="57"/>
      <c r="N23" s="57"/>
      <c r="O23" s="57"/>
      <c r="P23" s="57"/>
      <c r="Q23" s="57"/>
      <c r="R23" s="57"/>
      <c r="S23" s="57"/>
      <c r="T23" s="57"/>
      <c r="U23" s="57"/>
      <c r="V23" s="57"/>
      <c r="W23" s="57"/>
      <c r="X23" s="57"/>
      <c r="Y23" s="57"/>
      <c r="Z23" s="57"/>
      <c r="AA23" s="57"/>
      <c r="AB23" s="57"/>
      <c r="AC23" s="51"/>
      <c r="AD23" s="57"/>
      <c r="AE23" s="57"/>
      <c r="AF23" s="57"/>
      <c r="AG23" s="57"/>
      <c r="AH23" s="57"/>
      <c r="AI23" s="57"/>
      <c r="AJ23" s="57"/>
      <c r="AK23" s="57"/>
      <c r="AL23" s="57"/>
      <c r="AM23" s="57"/>
      <c r="AN23" s="57"/>
      <c r="AO23" s="57"/>
      <c r="AP23" s="57"/>
      <c r="AQ23" s="57"/>
      <c r="AR23" s="57"/>
      <c r="AS23" s="57"/>
      <c r="AT23" s="57"/>
      <c r="AU23" s="51"/>
    </row>
    <row r="24" spans="1:47" ht="26.25" customHeight="1">
      <c r="A24" s="29"/>
      <c r="B24" s="50"/>
      <c r="C24" s="51"/>
      <c r="D24" s="51"/>
      <c r="E24" s="51"/>
      <c r="F24" s="58"/>
      <c r="G24" s="58"/>
      <c r="H24" s="58"/>
      <c r="I24" s="58"/>
      <c r="J24" s="58"/>
      <c r="K24" s="58"/>
      <c r="L24" s="58"/>
      <c r="M24" s="58"/>
      <c r="N24" s="58"/>
      <c r="O24" s="58"/>
      <c r="P24" s="58"/>
      <c r="Q24" s="58"/>
      <c r="R24" s="58"/>
      <c r="S24" s="58"/>
      <c r="T24" s="58"/>
      <c r="U24" s="58"/>
      <c r="V24" s="58"/>
      <c r="W24" s="58"/>
      <c r="X24" s="58"/>
      <c r="Y24" s="58"/>
      <c r="Z24" s="58"/>
      <c r="AA24" s="58"/>
      <c r="AB24" s="58"/>
      <c r="AC24" s="51"/>
      <c r="AD24" s="51"/>
      <c r="AE24" s="51"/>
      <c r="AF24" s="51"/>
      <c r="AG24" s="51"/>
      <c r="AH24" s="51"/>
      <c r="AI24" s="51"/>
      <c r="AJ24" s="51"/>
      <c r="AK24" s="51"/>
      <c r="AL24" s="51"/>
      <c r="AM24" s="51"/>
      <c r="AN24" s="51"/>
      <c r="AO24" s="51"/>
      <c r="AP24" s="51"/>
      <c r="AQ24" s="51"/>
      <c r="AR24" s="51"/>
      <c r="AS24" s="51"/>
      <c r="AT24" s="51"/>
      <c r="AU24" s="51"/>
    </row>
    <row r="25" spans="1:47" ht="21" customHeight="1">
      <c r="A25" s="29"/>
      <c r="B25" s="50"/>
      <c r="C25" s="51"/>
      <c r="D25" s="51"/>
      <c r="E25" s="51"/>
      <c r="F25" s="58"/>
      <c r="G25" s="58"/>
      <c r="H25" s="58"/>
      <c r="I25" s="58"/>
      <c r="J25" s="58"/>
      <c r="K25" s="58"/>
      <c r="L25" s="58"/>
      <c r="M25" s="58"/>
      <c r="N25" s="58"/>
      <c r="O25" s="58"/>
      <c r="P25" s="58"/>
      <c r="Q25" s="58"/>
      <c r="R25" s="58"/>
      <c r="S25" s="58"/>
      <c r="T25" s="58"/>
      <c r="U25" s="58"/>
      <c r="V25" s="58"/>
      <c r="W25" s="58"/>
      <c r="X25" s="58"/>
      <c r="Y25" s="58"/>
      <c r="Z25" s="58"/>
      <c r="AA25" s="58"/>
      <c r="AB25" s="58"/>
      <c r="AC25" s="51"/>
      <c r="AD25" s="51"/>
      <c r="AE25" s="51"/>
      <c r="AF25" s="51"/>
      <c r="AG25" s="51"/>
      <c r="AH25" s="51"/>
      <c r="AI25" s="51"/>
      <c r="AJ25" s="51"/>
      <c r="AK25" s="51"/>
      <c r="AL25" s="51"/>
      <c r="AM25" s="51"/>
      <c r="AN25" s="51"/>
      <c r="AO25" s="51"/>
      <c r="AP25" s="51"/>
      <c r="AQ25" s="51"/>
      <c r="AR25" s="51"/>
      <c r="AS25" s="51"/>
      <c r="AT25" s="51"/>
      <c r="AU25" s="51"/>
    </row>
    <row r="26" spans="1:47" ht="21" customHeight="1">
      <c r="A26" s="29"/>
      <c r="B26" s="50"/>
      <c r="C26" s="51"/>
      <c r="D26" s="51"/>
      <c r="E26" s="51"/>
      <c r="F26" s="58"/>
      <c r="G26" s="58"/>
      <c r="H26" s="58"/>
      <c r="I26" s="58"/>
      <c r="J26" s="58"/>
      <c r="K26" s="58"/>
      <c r="L26" s="58"/>
      <c r="M26" s="58"/>
      <c r="N26" s="58"/>
      <c r="O26" s="58"/>
      <c r="P26" s="58"/>
      <c r="Q26" s="58"/>
      <c r="R26" s="58"/>
      <c r="S26" s="58"/>
      <c r="T26" s="58"/>
      <c r="U26" s="58"/>
      <c r="V26" s="58"/>
      <c r="W26" s="58"/>
      <c r="X26" s="58"/>
      <c r="Y26" s="58"/>
      <c r="Z26" s="58"/>
      <c r="AA26" s="58"/>
      <c r="AB26" s="58"/>
      <c r="AC26" s="51"/>
      <c r="AD26" s="51"/>
      <c r="AE26" s="51"/>
      <c r="AF26" s="51"/>
      <c r="AG26" s="51"/>
      <c r="AH26" s="51"/>
      <c r="AI26" s="51"/>
      <c r="AJ26" s="51"/>
      <c r="AK26" s="51"/>
      <c r="AL26" s="51"/>
      <c r="AM26" s="51"/>
      <c r="AN26" s="51"/>
      <c r="AO26" s="51"/>
      <c r="AP26" s="51"/>
      <c r="AQ26" s="51"/>
      <c r="AR26" s="51"/>
      <c r="AS26" s="51"/>
      <c r="AT26" s="51"/>
      <c r="AU26" s="51"/>
    </row>
    <row r="27" spans="1:47" ht="21" customHeight="1">
      <c r="A27" s="29"/>
      <c r="B27" s="50"/>
      <c r="C27" s="51"/>
      <c r="D27" s="51"/>
      <c r="E27" s="51"/>
      <c r="F27" s="58"/>
      <c r="G27" s="58"/>
      <c r="H27" s="58"/>
      <c r="I27" s="58"/>
      <c r="J27" s="58"/>
      <c r="K27" s="58"/>
      <c r="L27" s="58"/>
      <c r="M27" s="58"/>
      <c r="N27" s="58"/>
      <c r="O27" s="58"/>
      <c r="P27" s="58"/>
      <c r="Q27" s="58"/>
      <c r="R27" s="58"/>
      <c r="S27" s="58"/>
      <c r="T27" s="58"/>
      <c r="U27" s="58"/>
      <c r="V27" s="58"/>
      <c r="W27" s="58"/>
      <c r="X27" s="58"/>
      <c r="Y27" s="58"/>
      <c r="Z27" s="58"/>
      <c r="AA27" s="58"/>
      <c r="AB27" s="58"/>
      <c r="AC27" s="51"/>
      <c r="AD27" s="51"/>
      <c r="AE27" s="51"/>
      <c r="AF27" s="51"/>
      <c r="AG27" s="51"/>
      <c r="AH27" s="51"/>
      <c r="AI27" s="51"/>
      <c r="AJ27" s="51"/>
      <c r="AK27" s="51"/>
      <c r="AL27" s="51"/>
      <c r="AM27" s="51"/>
      <c r="AN27" s="51"/>
      <c r="AO27" s="51"/>
      <c r="AP27" s="51"/>
      <c r="AQ27" s="51"/>
      <c r="AR27" s="51"/>
      <c r="AS27" s="51"/>
      <c r="AT27" s="51"/>
      <c r="AU27" s="51"/>
    </row>
    <row r="28" spans="1:47" ht="21" customHeight="1">
      <c r="A28" s="29"/>
      <c r="B28" s="50"/>
      <c r="C28" s="51"/>
      <c r="D28" s="51"/>
      <c r="E28" s="51"/>
      <c r="F28" s="51"/>
      <c r="G28" s="51"/>
      <c r="H28" s="51"/>
      <c r="I28" s="51"/>
      <c r="J28" s="51"/>
      <c r="K28" s="51"/>
      <c r="L28" s="51"/>
      <c r="M28" s="51"/>
      <c r="N28" s="58"/>
      <c r="O28" s="58"/>
      <c r="P28" s="58"/>
      <c r="Q28" s="58"/>
      <c r="R28" s="58"/>
      <c r="S28" s="58"/>
      <c r="T28" s="58"/>
      <c r="U28" s="58"/>
      <c r="V28" s="58"/>
      <c r="W28" s="58"/>
      <c r="X28" s="58"/>
      <c r="Y28" s="58"/>
      <c r="Z28" s="58"/>
      <c r="AA28" s="58"/>
      <c r="AB28" s="58"/>
      <c r="AC28" s="51"/>
      <c r="AD28" s="51"/>
      <c r="AE28" s="51"/>
      <c r="AF28" s="51"/>
      <c r="AG28" s="51"/>
      <c r="AH28" s="51"/>
      <c r="AI28" s="51"/>
      <c r="AJ28" s="51"/>
      <c r="AK28" s="51"/>
      <c r="AL28" s="51"/>
      <c r="AM28" s="51"/>
      <c r="AN28" s="51"/>
      <c r="AO28" s="51"/>
      <c r="AP28" s="51"/>
      <c r="AQ28" s="51"/>
      <c r="AR28" s="51"/>
      <c r="AS28" s="51"/>
      <c r="AT28" s="51"/>
      <c r="AU28" s="51"/>
    </row>
    <row r="29" spans="1:47" ht="27" customHeight="1">
      <c r="A29" s="29"/>
      <c r="B29" s="5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30" customHeight="1">
      <c r="A30" s="29"/>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8.5" customHeight="1">
      <c r="A31" s="29"/>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4.75" customHeight="1">
      <c r="A32" s="29"/>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8.5" customHeight="1">
      <c r="A33" s="2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7" customHeight="1">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30.75"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4.75"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row>
    <row r="37" spans="1:47" ht="27"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5.5"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33.75"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30.75"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30.75"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36.75"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4.75"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27.7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4.7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row>
    <row r="46" spans="1:47" ht="17.2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14.2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7.7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28.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33.7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row>
    <row r="51" spans="1:47" ht="25.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18.7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8.7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18.7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18.7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18.7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row>
    <row r="57" spans="1:47" ht="18.7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row>
    <row r="62" spans="1:47"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row>
    <row r="70" spans="1:47"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row>
    <row r="76" spans="1:47"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row>
    <row r="82" spans="1:47"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row>
    <row r="95" spans="1:47"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row>
    <row r="103" spans="1:47"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row>
    <row r="107" spans="1:47"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row>
    <row r="108" spans="1:47"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row>
    <row r="109" spans="1:47"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row>
    <row r="110" spans="1:47"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row>
    <row r="111" spans="1:47"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row>
    <row r="112" spans="1:47"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row>
    <row r="113" spans="1:47"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row>
    <row r="114" spans="1:47"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row>
    <row r="115" spans="1:47"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row>
    <row r="116" spans="1:47"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row>
    <row r="117" spans="1:47"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row>
    <row r="118" spans="1:47"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row>
    <row r="119" spans="1:47"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row>
    <row r="120" spans="1:47"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row>
    <row r="121" spans="1:47"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row>
    <row r="122" spans="1:47"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row>
    <row r="123" spans="1:47"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row>
    <row r="124" spans="1:47"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row>
    <row r="125" spans="1:47"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row>
    <row r="126" spans="1:47"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row>
    <row r="127" spans="1:47"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row>
    <row r="128" spans="1:47"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row>
    <row r="129" spans="1:47"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row>
    <row r="130" spans="1:47"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row>
    <row r="131" spans="1:47"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row>
    <row r="132" spans="1:47"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row>
    <row r="133" spans="1:47"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row>
    <row r="134" spans="1:47"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row>
    <row r="135" spans="1:47"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row>
    <row r="136" spans="1:47"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row>
    <row r="137" spans="1:47"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row>
    <row r="138" spans="1:47"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row>
    <row r="139" spans="1:47"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row>
    <row r="140" spans="1:47"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row>
    <row r="141" spans="1:47"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row>
    <row r="142" spans="1:47"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row>
    <row r="143" spans="1:47"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row>
    <row r="144" spans="1:47"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row>
    <row r="145" spans="1:47"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row>
    <row r="146" spans="1:47"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row>
    <row r="147" spans="1:47"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row>
    <row r="148" spans="1:47"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row>
    <row r="149" spans="1:47"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row>
    <row r="150" spans="1:47"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row>
    <row r="151" spans="1:47"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row>
    <row r="152" spans="1:47"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row>
    <row r="153" spans="1:47"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row>
    <row r="154" spans="1:47"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row>
    <row r="155" spans="1:47"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row>
    <row r="156" spans="1:47"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row>
    <row r="157" spans="1:47"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row>
    <row r="158" spans="1:47"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row>
    <row r="159" spans="1:47"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row>
    <row r="160" spans="1:47"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row>
    <row r="161" spans="1:47"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row>
    <row r="162" spans="1:47"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row>
    <row r="163" spans="1:47"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row>
    <row r="164" spans="1:47"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row>
    <row r="165" spans="1:47"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row>
    <row r="166" spans="1:47"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row>
    <row r="167" spans="1:47"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row>
    <row r="168" spans="1:47"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row>
    <row r="169" spans="1:47"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row>
    <row r="170" spans="1:47"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row>
    <row r="171" spans="1:47"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row>
    <row r="172" spans="1:47"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row>
    <row r="173" spans="1:47"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row>
    <row r="174" spans="1:47"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row>
    <row r="175" spans="1:47"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row>
    <row r="176" spans="1:47"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row>
    <row r="177" spans="1:47"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row>
    <row r="178" spans="1:47"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row>
    <row r="179" spans="1:47"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row>
    <row r="180" spans="1:47"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row>
    <row r="181" spans="1:47"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row>
    <row r="182" spans="1:47"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row>
    <row r="183" spans="1:47"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row>
    <row r="184" spans="1:47"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row>
    <row r="185" spans="1:47"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row>
    <row r="186" spans="1:47"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row>
    <row r="187" spans="1:47"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row>
    <row r="188" spans="1:47"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row>
    <row r="189" spans="1:47"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row>
    <row r="190" spans="1:47"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row>
    <row r="191" spans="1:47"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row>
    <row r="192" spans="1:47"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row>
    <row r="193" spans="1:47"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row>
    <row r="194" spans="1:47"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row>
    <row r="195" spans="1:47"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row>
    <row r="196" spans="1:47"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row>
    <row r="197" spans="1:47"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row>
    <row r="198" spans="1:47"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row>
    <row r="199" spans="1:47"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row>
    <row r="200" spans="1:47"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row>
    <row r="201" spans="1:47"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row>
    <row r="202" spans="1:47"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row>
    <row r="203" spans="1:47"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row>
    <row r="204" spans="1:47"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row>
    <row r="205" spans="1:47"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row>
    <row r="206" spans="1:47"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row>
    <row r="207" spans="1:47"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row>
    <row r="208" spans="1:47"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row>
    <row r="209" spans="1:47"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row>
    <row r="210" spans="1:47"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row>
    <row r="211" spans="1:47"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row>
    <row r="212" spans="1:47"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row>
    <row r="213" spans="1:47"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row>
    <row r="214" spans="1:47"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row>
    <row r="215" spans="1:47"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row>
    <row r="216" spans="1:47"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row>
    <row r="217" spans="1:47"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row>
    <row r="218" spans="1:47"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row>
    <row r="219" spans="1:47"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row>
    <row r="220" spans="1:47"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row>
    <row r="221" spans="1:47"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row>
    <row r="222" spans="1:47"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row>
    <row r="223" spans="1:47"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row>
    <row r="224" spans="1:47"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row>
    <row r="225" spans="1:47"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row>
    <row r="226" spans="1:47"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row>
    <row r="227" spans="1:47"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row>
    <row r="228" spans="1:47"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row>
    <row r="229" spans="1:47"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row>
    <row r="230" spans="1:47"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row>
    <row r="231" spans="1:47"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row>
    <row r="232" spans="1:47"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row>
    <row r="233" spans="1:47"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row>
    <row r="234" spans="1:47"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row>
    <row r="235" spans="1:47"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row>
    <row r="236" spans="1:47"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row>
    <row r="237" spans="1:47"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row>
    <row r="238" spans="1:47"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row>
    <row r="239" spans="1:47"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row>
    <row r="240" spans="1:47"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row>
    <row r="241" spans="1:47"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row>
    <row r="242" spans="1:47"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row>
    <row r="243" spans="1:47"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row>
    <row r="244" spans="1:47"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row>
    <row r="245" spans="1:47"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row>
    <row r="246" spans="1:47"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row>
    <row r="247" spans="1:47"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row>
    <row r="248" spans="1:47"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row>
    <row r="249" spans="1:47"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row>
    <row r="250" spans="1:47"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row>
    <row r="251" spans="1:47"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row>
    <row r="252" spans="1:47"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row>
    <row r="253" spans="1:47"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row>
    <row r="254" spans="1:47"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row>
    <row r="255" spans="1:47"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row>
    <row r="256" spans="1:47"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row>
    <row r="257" spans="1:47"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row>
    <row r="258" spans="1:47"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row>
    <row r="259" spans="1:47"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row>
    <row r="260" spans="1:47"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row>
    <row r="261" spans="1:47"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row>
    <row r="262" spans="1:47"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row>
    <row r="263" spans="1:47"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row>
    <row r="264" spans="1:47"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row>
    <row r="265" spans="1:47"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row>
    <row r="266" spans="1:47"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row>
    <row r="267" spans="1:47"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row>
    <row r="268" spans="1:47"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row>
    <row r="269" spans="1:47"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row>
    <row r="270" spans="1:47"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row>
    <row r="271" spans="1:47"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row>
    <row r="272" spans="1:47"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row>
    <row r="273" spans="1:47"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row>
    <row r="274" spans="1:47"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row>
    <row r="275" spans="1:47"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row>
    <row r="276" spans="1:47"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row>
    <row r="277" spans="1:47"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row>
    <row r="278" spans="1:47"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row>
    <row r="279" spans="1:47"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row>
    <row r="280" spans="1:47"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row>
    <row r="281" spans="1:47"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row>
    <row r="282" spans="1:47"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row>
    <row r="283" spans="1:47"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row>
    <row r="284" spans="1:47"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row>
    <row r="285" spans="1:47"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row>
    <row r="286" spans="1:47"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row>
    <row r="287" spans="1:47"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row>
    <row r="288" spans="1:47"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row>
    <row r="289" spans="1:47"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row>
    <row r="290" spans="1:47"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row>
    <row r="291" spans="1:47"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row>
    <row r="292" spans="1:47"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row>
    <row r="293" spans="1:47"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row>
    <row r="294" spans="1:47"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row>
    <row r="295" spans="1:47"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row>
    <row r="296" spans="1:47"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row>
    <row r="297" spans="1:47"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row>
    <row r="298" spans="1:47"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row>
    <row r="299" spans="1:47"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row>
    <row r="300" spans="1:47"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row>
    <row r="301" spans="1:47"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row>
    <row r="302" spans="1:47"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row>
    <row r="303" spans="1:47"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row>
    <row r="304" spans="1:47"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row>
    <row r="305" spans="1:47"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row>
    <row r="306" spans="1:47"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row>
    <row r="307" spans="1:47"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row>
    <row r="308" spans="1:47"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row>
    <row r="309" spans="1:47"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row>
    <row r="310" spans="1:47"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row>
    <row r="311" spans="1:47"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row>
    <row r="312" spans="1:47"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row>
    <row r="313" spans="1:47"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row>
    <row r="314" spans="1:47"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row>
    <row r="315" spans="1:47"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row>
    <row r="316" spans="1:47"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row>
    <row r="317" spans="1:47"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row>
    <row r="318" spans="1:47"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row>
    <row r="319" spans="1:47"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row>
    <row r="320" spans="1:47"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row>
    <row r="321" spans="1:47"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row>
    <row r="322" spans="1:47"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row>
    <row r="323" spans="1:47"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row>
    <row r="324" spans="1:47"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row>
    <row r="325" spans="1:47"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row>
    <row r="326" spans="1:47"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row>
    <row r="327" spans="1:47"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row>
    <row r="328" spans="1:47"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row>
    <row r="329" spans="1:47"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row>
    <row r="330" spans="1:47"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row>
    <row r="331" spans="1:47"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row>
    <row r="332" spans="1:47"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row>
    <row r="333" spans="1:47"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row>
    <row r="334" spans="1:47"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row>
    <row r="335" spans="1:47"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row>
    <row r="336" spans="1:47"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row>
    <row r="337" spans="1:47"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row>
    <row r="338" spans="1:47"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row>
    <row r="339" spans="1:47"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row>
    <row r="340" spans="1:47"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row>
    <row r="341" spans="1:47"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row>
    <row r="342" spans="1:47"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row>
    <row r="343" spans="1:47"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row>
    <row r="344" spans="1:47"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row>
    <row r="345" spans="1:47"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row>
    <row r="346" spans="1:47"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row>
    <row r="347" spans="1:47"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row>
    <row r="348" spans="1:47"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row>
    <row r="349" spans="1:47"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row>
    <row r="350" spans="1:47"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row>
    <row r="351" spans="1:47"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row>
    <row r="352" spans="1:47"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row>
    <row r="353" spans="1:47"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row>
    <row r="354" spans="1:47"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row>
    <row r="355" spans="1:47"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row>
    <row r="356" spans="1:47"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row>
    <row r="357" spans="1:47"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row>
    <row r="358" spans="1:47"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row>
    <row r="359" spans="1:47"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row>
    <row r="360" spans="1:47"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row>
    <row r="361" spans="1:47"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row>
    <row r="362" spans="1:47"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row>
    <row r="363" spans="1:47"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row>
    <row r="364" spans="1:47"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row>
    <row r="365" spans="1:47"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row>
    <row r="366" spans="1:47"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row>
    <row r="367" spans="1:47"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row>
    <row r="368" spans="1:47"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row>
    <row r="369" spans="1:47"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row>
    <row r="370" spans="1:47"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row>
    <row r="371" spans="1:47"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row>
    <row r="372" spans="1:47"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row>
    <row r="373" spans="1:47"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row>
    <row r="374" spans="1:47"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row>
    <row r="375" spans="1:47"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row>
    <row r="376" spans="1:47"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row>
    <row r="377" spans="1:47"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row>
    <row r="378" spans="1:47"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row>
    <row r="379" spans="1:47"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row>
    <row r="380" spans="1:47"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row>
    <row r="381" spans="1:47"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row>
    <row r="382" spans="1:47"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row>
    <row r="383" spans="1:47"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row>
    <row r="384" spans="1:47"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row>
    <row r="385" spans="1:47"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row>
    <row r="386" spans="1:47"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row>
    <row r="387" spans="1:47"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row>
    <row r="388" spans="1:47"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row>
    <row r="389" spans="1:47"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row>
    <row r="390" spans="1:47"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row>
    <row r="391" spans="1:47"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row>
    <row r="392" spans="1:47"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row>
    <row r="393" spans="1:47"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row>
    <row r="394" spans="1:47"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row>
    <row r="395" spans="1:47"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row>
    <row r="396" spans="1:47"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row>
    <row r="397" spans="1:47"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row>
    <row r="398" spans="1:47"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row>
    <row r="399" spans="1:47"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row>
    <row r="400" spans="1:47"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row>
    <row r="401" spans="1:47"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row>
    <row r="402" spans="1:47"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row>
    <row r="403" spans="1:47"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row>
    <row r="404" spans="1:47"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row>
    <row r="405" spans="1:47"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row>
    <row r="406" spans="1:47"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row>
    <row r="407" spans="1:47"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row>
    <row r="408" spans="1:47"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row>
    <row r="409" spans="1:47"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row>
    <row r="410" spans="1:47"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row>
    <row r="411" spans="1:47"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row>
    <row r="412" spans="1:47"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row>
    <row r="413" spans="1:47"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row>
    <row r="414" spans="1:47"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row>
    <row r="415" spans="1:47"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row>
    <row r="416" spans="1:47"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row>
    <row r="417" spans="1:47"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row>
    <row r="418" spans="1:47"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row>
    <row r="419" spans="1:47"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row>
    <row r="420" spans="1:47"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row>
    <row r="421" spans="1:47"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row>
    <row r="422" spans="1:47"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row>
    <row r="423" spans="1:47"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row>
    <row r="424" spans="1:47"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row>
    <row r="425" spans="1:47"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row>
    <row r="426" spans="1:47"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row>
    <row r="427" spans="1:47"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row>
    <row r="428" spans="1:47"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row>
    <row r="429" spans="1:47"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row>
    <row r="430" spans="1:47"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row>
    <row r="431" spans="1:47"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row>
    <row r="432" spans="1:47"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row>
    <row r="433" spans="1:47"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row>
    <row r="434" spans="1:47"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row>
    <row r="435" spans="1:47"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row>
    <row r="436" spans="1:47"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row>
    <row r="437" spans="1:47"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row>
    <row r="438" spans="1:47"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row>
    <row r="439" spans="1:47"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row>
    <row r="440" spans="1:47"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row>
    <row r="441" spans="1:47"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row>
    <row r="442" spans="1:47"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row>
    <row r="443" spans="1:47"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row>
    <row r="444" spans="1:47"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row>
    <row r="445" spans="1:47"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row>
    <row r="446" spans="1:47"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row>
    <row r="447" spans="1:47"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row>
    <row r="448" spans="1:47"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row>
    <row r="449" spans="1:47"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row>
    <row r="450" spans="1:47"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row>
    <row r="451" spans="1:47"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row>
    <row r="452" spans="1:47"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row>
    <row r="453" spans="1:47"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row>
    <row r="454" spans="1:47"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row>
    <row r="455" spans="1:47"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row>
    <row r="456" spans="1:47"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row>
    <row r="457" spans="1:47"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row>
    <row r="458" spans="1:47"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row>
    <row r="459" spans="1:47"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row>
    <row r="460" spans="1:47"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row>
    <row r="461" spans="1:47"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row>
    <row r="462" spans="1:47"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row>
    <row r="463" spans="1:47"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row>
    <row r="464" spans="1:47"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row>
    <row r="465" spans="1:47"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row>
    <row r="466" spans="1:47"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row>
    <row r="467" spans="1:47"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row>
    <row r="468" spans="1:47"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row>
    <row r="469" spans="1:47"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row>
    <row r="470" spans="1:47"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row>
    <row r="471" spans="1:47"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row>
    <row r="472" spans="1:47"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row>
    <row r="473" spans="1:47"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row>
    <row r="474" spans="1:47"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row>
    <row r="475" spans="1:47"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row>
    <row r="476" spans="1:47"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row>
    <row r="477" spans="1:47"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row>
    <row r="478" spans="1:47"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row>
    <row r="479" spans="1:47"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row>
    <row r="480" spans="1:47"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row>
    <row r="481" spans="1:47"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row>
    <row r="482" spans="1:47"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row>
    <row r="483" spans="1:47"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row>
    <row r="484" spans="1:47"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row>
    <row r="485" spans="1:47"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row>
    <row r="486" spans="1:47"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row>
    <row r="487" spans="1:47"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row>
    <row r="488" spans="1:47"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row>
    <row r="489" spans="1:47"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row>
    <row r="490" spans="1:47"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row>
    <row r="491" spans="1:47"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row>
    <row r="492" spans="1:47"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row>
    <row r="493" spans="1:47"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row>
    <row r="494" spans="1:47"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row>
    <row r="495" spans="1:47"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row>
    <row r="496" spans="1:47"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row>
    <row r="497" spans="1:47"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row>
    <row r="498" spans="1:47"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row>
    <row r="499" spans="1:47"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row>
    <row r="500" spans="1:47"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row>
    <row r="501" spans="1:47"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row>
    <row r="502" spans="1:47"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row>
    <row r="503" spans="1:47"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row>
    <row r="504" spans="1:47"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row>
    <row r="505" spans="1:47"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row>
    <row r="506" spans="1:47"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row>
    <row r="507" spans="1:47"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row>
    <row r="508" spans="1:47"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row>
    <row r="509" spans="1:47"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row>
    <row r="510" spans="1:47"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row>
    <row r="511" spans="1:47"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row>
    <row r="512" spans="1:47"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row>
    <row r="513" spans="1:47"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row>
    <row r="514" spans="1:47"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row>
    <row r="515" spans="1:47"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row>
    <row r="516" spans="1:47"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row>
    <row r="517" spans="1:47"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row>
    <row r="518" spans="1:47"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row>
    <row r="519" spans="1:47"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row>
    <row r="520" spans="1:47"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row>
    <row r="521" spans="1:47"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row>
    <row r="522" spans="1:47"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row>
    <row r="523" spans="1:47"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row>
    <row r="524" spans="1:47"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row>
    <row r="525" spans="1:47"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row>
    <row r="526" spans="1:47"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row>
    <row r="527" spans="1:47"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row>
    <row r="528" spans="1:47"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row>
    <row r="529" spans="1:47"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row>
    <row r="530" spans="1:47"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row>
    <row r="531" spans="1:47"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row>
    <row r="532" spans="1:47"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row>
    <row r="533" spans="1:47"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row>
    <row r="534" spans="1:47"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row>
    <row r="535" spans="1:47"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row>
    <row r="536" spans="1:47"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row>
    <row r="537" spans="1:47"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row>
    <row r="538" spans="1:47"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row>
    <row r="539" spans="1:47"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row>
    <row r="540" spans="1:47"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row>
    <row r="541" spans="1:47"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row>
    <row r="542" spans="1:47"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row>
    <row r="543" spans="1:47"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row>
    <row r="544" spans="1:47"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row>
    <row r="545" spans="1:47"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row>
    <row r="546" spans="1:47"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row>
    <row r="547" spans="1:47"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row>
    <row r="548" spans="1:47"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row>
    <row r="549" spans="1:47"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row>
    <row r="550" spans="1:47"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row>
    <row r="551" spans="1:47"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row>
    <row r="552" spans="1:47"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row>
    <row r="553" spans="1:47"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row>
    <row r="554" spans="1:47"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row>
    <row r="555" spans="1:47"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row>
    <row r="556" spans="1:47"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row>
    <row r="557" spans="1:47"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row>
    <row r="558" spans="1:47"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row>
    <row r="559" spans="1:47"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row>
    <row r="560" spans="1:47"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row>
    <row r="561" spans="1:47"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row>
    <row r="562" spans="1:47"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row>
    <row r="563" spans="1:47"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row>
    <row r="564" spans="1:47"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row>
    <row r="565" spans="1:47"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row>
    <row r="566" spans="1:47"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row>
    <row r="567" spans="1:47"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row>
    <row r="568" spans="1:47"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row>
    <row r="569" spans="1:47"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row>
    <row r="570" spans="1:47"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row>
    <row r="571" spans="1:47"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row>
    <row r="572" spans="1:47"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row>
    <row r="573" spans="1:47"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row>
    <row r="574" spans="1:47"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row>
    <row r="575" spans="1:47"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row>
    <row r="576" spans="1:47"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row>
    <row r="577" spans="1:47"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row>
    <row r="578" spans="1:47"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row>
    <row r="579" spans="1:47"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row>
    <row r="580" spans="1:47"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row>
    <row r="581" spans="1:47"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row>
    <row r="582" spans="1:47"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row>
    <row r="583" spans="1:47"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row>
    <row r="584" spans="1:47"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row>
    <row r="585" spans="1:47"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row>
    <row r="586" spans="1:47"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row>
    <row r="587" spans="1:47"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row>
    <row r="588" spans="1:47"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row>
    <row r="589" spans="1:47"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row>
    <row r="590" spans="1:47"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row>
    <row r="591" spans="1:47"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row>
    <row r="592" spans="1:47"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row>
    <row r="593" spans="1:47"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row>
    <row r="594" spans="1:47"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row>
    <row r="595" spans="1:47"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row>
    <row r="596" spans="1:47"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row>
    <row r="597" spans="1:47"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row>
    <row r="598" spans="1:47"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row>
    <row r="599" spans="1:47"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row>
    <row r="600" spans="1:47"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row>
    <row r="601" spans="1:47"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row>
    <row r="602" spans="1:47"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row>
    <row r="603" spans="1:47"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row>
    <row r="604" spans="1:47"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row>
    <row r="605" spans="1:47"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row>
    <row r="606" spans="1:47"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row>
    <row r="607" spans="1:47"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row>
    <row r="608" spans="1:47"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row>
    <row r="609" spans="1:47"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row>
    <row r="610" spans="1:47"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row>
    <row r="611" spans="1:47"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row>
    <row r="612" spans="1:47"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row>
    <row r="613" spans="1:47"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row>
    <row r="614" spans="1:47"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row>
    <row r="615" spans="1:47"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row>
    <row r="616" spans="1:47"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row>
    <row r="617" spans="1:47"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row>
    <row r="618" spans="1:47"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row>
    <row r="619" spans="1:47"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row>
    <row r="620" spans="1:47"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row>
    <row r="621" spans="1:47"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row>
    <row r="622" spans="1:47"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row>
    <row r="623" spans="1:47"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row>
    <row r="624" spans="1:47"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row>
    <row r="625" spans="1:47"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row>
    <row r="626" spans="1:47"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row>
    <row r="627" spans="1:47"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row>
    <row r="628" spans="1:47"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row>
    <row r="629" spans="1:47"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row>
    <row r="630" spans="1:47"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row>
    <row r="631" spans="1:47"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row>
    <row r="632" spans="1:47"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row>
    <row r="633" spans="1:47"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row>
    <row r="634" spans="1:47"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row>
    <row r="635" spans="1:47"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row>
    <row r="636" spans="1:47"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row>
    <row r="637" spans="1:47"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row>
    <row r="638" spans="1:47"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row>
    <row r="639" spans="1:47"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row>
    <row r="640" spans="1:47"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row>
    <row r="641" spans="1:47"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row>
    <row r="642" spans="1:47"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row>
    <row r="643" spans="1:47"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row>
    <row r="644" spans="1:47"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row>
    <row r="645" spans="1:47"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row>
    <row r="646" spans="1:47"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row>
    <row r="647" spans="1:47"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row>
    <row r="648" spans="1:47"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row>
    <row r="649" spans="1:47"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row>
    <row r="650" spans="1:47"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row>
    <row r="651" spans="1:47"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row>
    <row r="652" spans="1:47"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row>
    <row r="653" spans="1:47"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row>
    <row r="654" spans="1:47"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row>
    <row r="655" spans="1:47"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row>
    <row r="656" spans="1:47"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row>
    <row r="657" spans="1:47"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row>
    <row r="658" spans="1:47"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row>
    <row r="659" spans="1:47"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row>
    <row r="660" spans="1:47"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row>
    <row r="661" spans="1:47"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row>
    <row r="662" spans="1:47"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row>
    <row r="663" spans="1:47"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row>
    <row r="664" spans="1:47"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row>
    <row r="665" spans="1:47"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row>
    <row r="666" spans="1:47"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row>
    <row r="667" spans="1:47"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row>
    <row r="668" spans="1:47"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row>
    <row r="669" spans="1:47"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row>
    <row r="670" spans="1:47"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row>
    <row r="671" spans="1:47"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row>
    <row r="672" spans="1:47"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row>
    <row r="673" spans="1:47"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row>
    <row r="674" spans="1:47"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row>
    <row r="675" spans="1:47"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row>
    <row r="676" spans="1:47"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row>
    <row r="677" spans="1:47"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row>
    <row r="678" spans="1:47"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row>
    <row r="679" spans="1:47"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row>
    <row r="680" spans="1:47"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row>
    <row r="681" spans="1:47"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row>
    <row r="682" spans="1:47"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row>
    <row r="683" spans="1:47"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row>
    <row r="684" spans="1:47"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row>
    <row r="685" spans="1:47"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row>
    <row r="686" spans="1:47"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row>
    <row r="687" spans="1:47"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row>
    <row r="688" spans="1:47"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row>
    <row r="689" spans="1:47"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row>
    <row r="690" spans="1:47"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row>
    <row r="691" spans="1:47"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row>
    <row r="692" spans="1:47"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row>
    <row r="693" spans="1:47"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row>
    <row r="694" spans="1:47"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row>
    <row r="695" spans="1:47"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row>
    <row r="696" spans="1:47"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row>
    <row r="697" spans="1:47"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row>
    <row r="698" spans="1:47"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row>
    <row r="699" spans="1:47"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row>
    <row r="700" spans="1:47"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row>
    <row r="701" spans="1:47"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row>
    <row r="702" spans="1:47"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row>
    <row r="703" spans="1:47"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row>
    <row r="704" spans="1:47"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row>
    <row r="705" spans="1:47"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row>
    <row r="706" spans="1:47"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row>
    <row r="707" spans="1:47"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row>
    <row r="708" spans="1:47"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row>
    <row r="709" spans="1:47"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row>
    <row r="710" spans="1:47"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row>
    <row r="711" spans="1:47"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row>
    <row r="712" spans="1:47"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row>
    <row r="713" spans="1:47"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row>
    <row r="714" spans="1:47"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row>
    <row r="715" spans="1:47"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row>
    <row r="716" spans="1:47"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row>
    <row r="717" spans="1:47"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row>
    <row r="718" spans="1:47"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row>
    <row r="719" spans="1:47"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row>
    <row r="720" spans="1:47"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row>
    <row r="721" spans="1:47"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row>
    <row r="722" spans="1:47"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row>
    <row r="723" spans="1:47"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row>
    <row r="724" spans="1:47"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row>
    <row r="725" spans="1:47"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row>
    <row r="726" spans="1:47"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row>
    <row r="727" spans="1:47"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row>
    <row r="728" spans="1:47"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row>
    <row r="729" spans="1:47"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row>
    <row r="730" spans="1:47"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row>
    <row r="731" spans="1:47"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row>
    <row r="732" spans="1:47"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row>
    <row r="733" spans="1:47"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row>
    <row r="734" spans="1:47"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row>
    <row r="735" spans="1:47"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row>
    <row r="736" spans="1:47"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row>
    <row r="737" spans="1:47"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row>
    <row r="738" spans="1:47"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row>
    <row r="739" spans="1:47"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row>
    <row r="740" spans="1:47"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row>
    <row r="741" spans="1:47"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row>
    <row r="742" spans="1:47"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row>
    <row r="743" spans="1:47"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row>
    <row r="744" spans="1:47"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row>
    <row r="745" spans="1:47"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row>
    <row r="746" spans="1:47"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row>
    <row r="747" spans="1:47"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row>
    <row r="748" spans="1:47"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row>
    <row r="749" spans="1:47"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row>
    <row r="750" spans="1:47"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row>
    <row r="751" spans="1:47"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row>
    <row r="752" spans="1:47"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row>
    <row r="753" spans="1:47"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row>
    <row r="754" spans="1:47"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row>
    <row r="755" spans="1:47"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row>
    <row r="756" spans="1:47"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row>
    <row r="757" spans="1:47"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row>
    <row r="758" spans="1:47"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row>
    <row r="759" spans="1:47"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row>
    <row r="760" spans="1:47"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row>
    <row r="761" spans="1:47"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row>
    <row r="762" spans="1:47"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row>
    <row r="763" spans="1:47"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row>
    <row r="764" spans="1:47"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row>
    <row r="765" spans="1:47"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row>
    <row r="766" spans="1:47"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row>
    <row r="767" spans="1:47"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row>
    <row r="768" spans="1:47"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row>
    <row r="769" spans="1:47"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row>
    <row r="770" spans="1:47"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row>
    <row r="771" spans="1:47"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row>
    <row r="772" spans="1:47"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row>
    <row r="773" spans="1:47"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row>
    <row r="774" spans="1:47"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row>
    <row r="775" spans="1:47"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row>
    <row r="776" spans="1:47"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row>
    <row r="777" spans="1:47"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row>
    <row r="778" spans="1:47"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row>
    <row r="779" spans="1:47"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row>
    <row r="780" spans="1:47"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row>
    <row r="781" spans="1:47"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row>
    <row r="782" spans="1:47"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row>
    <row r="783" spans="1:47"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row>
    <row r="784" spans="1:47"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row>
    <row r="785" spans="1:47"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row>
    <row r="786" spans="1:47"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row>
    <row r="787" spans="1:47"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row>
    <row r="788" spans="1:47"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row>
    <row r="789" spans="1:47"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row>
    <row r="790" spans="1:47"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row>
    <row r="791" spans="1:47"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row>
    <row r="792" spans="1:47"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row>
    <row r="793" spans="1:47"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row>
    <row r="794" spans="1:47"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row>
    <row r="795" spans="1:47"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row>
    <row r="796" spans="1:47"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row>
    <row r="797" spans="1:47"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row>
    <row r="798" spans="1:47"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row>
    <row r="799" spans="1:47"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row>
    <row r="800" spans="1:47"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row>
    <row r="801" spans="1:47"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row>
    <row r="802" spans="1:47"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row>
    <row r="803" spans="1:47"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row>
    <row r="804" spans="1:47"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row>
    <row r="805" spans="1:47"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row>
    <row r="806" spans="1:47"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row>
    <row r="807" spans="1:47"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row>
    <row r="808" spans="1:47"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row>
    <row r="809" spans="1:47"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row>
    <row r="810" spans="1:47"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row>
    <row r="811" spans="1:47"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row>
    <row r="812" spans="1:47"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row>
    <row r="813" spans="1:47"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row>
    <row r="814" spans="1:47"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row>
    <row r="815" spans="1:47"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row>
    <row r="816" spans="1:47"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row>
    <row r="817" spans="1:47"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row>
    <row r="818" spans="1:47"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row>
    <row r="819" spans="1:47"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row>
    <row r="820" spans="1:47"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row>
    <row r="821" spans="1:47"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row>
    <row r="822" spans="1:47"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row>
    <row r="823" spans="1:47"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row>
    <row r="824" spans="1:47"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row>
    <row r="825" spans="1:47"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row>
    <row r="826" spans="1:47"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row>
    <row r="827" spans="1:47"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row>
    <row r="828" spans="1:47"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row>
    <row r="829" spans="1:47"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row>
    <row r="830" spans="1:47"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row>
    <row r="831" spans="1:47"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row>
    <row r="832" spans="1:47"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row>
    <row r="833" spans="1:47"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row>
    <row r="834" spans="1:47"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row>
    <row r="835" spans="1:47"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row>
    <row r="836" spans="1:47"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row>
    <row r="837" spans="1:47"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row>
    <row r="838" spans="1:47"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row>
    <row r="839" spans="1:47"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row>
    <row r="840" spans="1:47"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row>
    <row r="841" spans="1:47"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row>
    <row r="842" spans="1:47"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row>
    <row r="843" spans="1:47"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row>
    <row r="844" spans="1:47"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row>
    <row r="845" spans="1:47"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row>
    <row r="846" spans="1:47"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row>
    <row r="847" spans="1:47"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row>
    <row r="848" spans="1:47"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row>
    <row r="849" spans="1:47"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row>
    <row r="850" spans="1:47"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row>
    <row r="851" spans="1:47"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row>
    <row r="852" spans="1:47"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row>
    <row r="853" spans="1:47"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row>
    <row r="854" spans="1:47"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row>
    <row r="855" spans="1:47"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row>
    <row r="856" spans="1:47"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row>
    <row r="857" spans="1:47"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row>
    <row r="858" spans="1:47"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row>
    <row r="859" spans="1:47"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row>
    <row r="860" spans="1:47"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row>
    <row r="861" spans="1:47"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row>
    <row r="862" spans="1:47"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row>
    <row r="863" spans="1:47"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row>
    <row r="864" spans="1:47"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row>
    <row r="865" spans="1:47"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row>
    <row r="866" spans="1:47"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row>
    <row r="867" spans="1:47"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row>
    <row r="868" spans="1:47"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row>
    <row r="869" spans="1:47"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row>
    <row r="870" spans="1:47"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row>
    <row r="871" spans="1:47"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row>
    <row r="872" spans="1:47"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row>
    <row r="873" spans="1:47"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row>
    <row r="874" spans="1:47"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row>
    <row r="875" spans="1:47"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row>
    <row r="876" spans="1:47"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row>
    <row r="877" spans="1:47"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row>
    <row r="878" spans="1:47"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row>
    <row r="879" spans="1:47"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row>
    <row r="880" spans="1:47"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row>
    <row r="881" spans="1:47"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row>
    <row r="882" spans="1:47"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row>
    <row r="883" spans="1:47"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row>
    <row r="884" spans="1:47"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row>
    <row r="885" spans="1:47"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row>
    <row r="886" spans="1:47"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row>
    <row r="887" spans="1:47"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row>
    <row r="888" spans="1:47"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row>
    <row r="889" spans="1:47"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row>
    <row r="890" spans="1:47"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row>
    <row r="891" spans="1:47"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row>
    <row r="892" spans="1:47"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row>
    <row r="893" spans="1:47"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row>
    <row r="894" spans="1:47"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row>
    <row r="895" spans="1:47"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row>
    <row r="896" spans="1:47"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row>
    <row r="897" spans="1:47"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row>
    <row r="898" spans="1:47"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row>
    <row r="899" spans="1:47"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row>
    <row r="900" spans="1:47"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row>
    <row r="901" spans="1:47"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row>
    <row r="902" spans="1:47"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row>
    <row r="903" spans="1:47"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row>
    <row r="904" spans="1:47"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row>
    <row r="905" spans="1:47"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row>
    <row r="906" spans="1:47"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row>
    <row r="907" spans="1:47"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row>
    <row r="908" spans="1:47"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row>
    <row r="909" spans="1:47"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row>
    <row r="910" spans="1:47"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row>
    <row r="911" spans="1:47"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row>
    <row r="912" spans="1:47"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row>
    <row r="913" spans="1:47"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row>
    <row r="914" spans="1:47"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row>
    <row r="915" spans="1:47"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row>
    <row r="916" spans="1:47"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row>
    <row r="917" spans="1:47"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row>
    <row r="918" spans="1:47"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row>
    <row r="919" spans="1:47"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row>
    <row r="920" spans="1:47"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row>
    <row r="921" spans="1:47"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row>
    <row r="922" spans="1:47"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row>
    <row r="923" spans="1:47"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row>
    <row r="924" spans="1:47"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row>
    <row r="925" spans="1:47"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row>
    <row r="926" spans="1:47"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row>
    <row r="927" spans="1:47"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row>
    <row r="928" spans="1:47"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row>
    <row r="929" spans="1:47"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row>
    <row r="930" spans="1:47"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row>
    <row r="931" spans="1:47"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row>
    <row r="932" spans="1:47"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row>
    <row r="933" spans="1:47"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row>
    <row r="934" spans="1:47"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row>
    <row r="935" spans="1:47"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row>
    <row r="936" spans="1:47"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row>
    <row r="937" spans="1:47"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row>
    <row r="938" spans="1:47"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row>
    <row r="939" spans="1:47"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row>
    <row r="940" spans="1:47"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row>
    <row r="941" spans="1:47"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row>
    <row r="942" spans="1:47"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row>
    <row r="943" spans="1:47"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row>
    <row r="944" spans="1:47"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row>
    <row r="945" spans="1:47"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row>
    <row r="946" spans="1:47"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row>
    <row r="947" spans="1:47"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row>
    <row r="948" spans="1:47"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row>
    <row r="949" spans="1:47"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row>
    <row r="950" spans="1:47"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row>
    <row r="951" spans="1:47"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row>
    <row r="952" spans="1:47"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row>
    <row r="953" spans="1:47"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row>
    <row r="954" spans="1:47"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row>
    <row r="955" spans="1:47"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row>
    <row r="956" spans="1:47"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row>
    <row r="957" spans="1:47"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row>
    <row r="958" spans="1:47"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row>
    <row r="959" spans="1:47"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row>
    <row r="960" spans="1:47"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row>
    <row r="961" spans="1:47"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row>
    <row r="962" spans="1:47"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row>
    <row r="963" spans="1:47"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row>
    <row r="964" spans="1:47"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row>
    <row r="965" spans="1:47"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row>
    <row r="966" spans="1:47"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row>
    <row r="967" spans="1:47"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row>
    <row r="968" spans="1:47"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row>
    <row r="969" spans="1:47"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row>
    <row r="970" spans="1:47"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row>
    <row r="971" spans="1:47"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row>
    <row r="972" spans="1:47"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row>
    <row r="973" spans="1:47"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row>
    <row r="974" spans="1:47"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row>
    <row r="975" spans="1:47"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row>
    <row r="976" spans="1:47"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row>
    <row r="977" spans="1:47"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row>
    <row r="978" spans="1:47"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row>
    <row r="979" spans="1:47"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row>
    <row r="980" spans="1:47"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row>
    <row r="981" spans="1:47"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row>
    <row r="982" spans="1:47"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row>
    <row r="983" spans="1:47"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row>
    <row r="984" spans="1:47"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row>
    <row r="985" spans="1:47"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row>
    <row r="986" spans="1:47"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row>
    <row r="987" spans="1:47"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row>
    <row r="988" spans="1:47"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row>
    <row r="989" spans="1:47"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row>
    <row r="990" spans="1:47"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row>
    <row r="991" spans="1:47"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row>
    <row r="992" spans="1:47"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row>
    <row r="993" spans="1:47"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row>
    <row r="994" spans="1:47"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row>
    <row r="995" spans="1:47"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row>
    <row r="996" spans="1:47"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row>
    <row r="997" spans="1:47"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row>
    <row r="998" spans="1:47"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row>
    <row r="999" spans="1:47"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row>
    <row r="1000" spans="1:47"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row>
  </sheetData>
  <sheetProtection algorithmName="SHA-512" hashValue="+G/+aFsTu3kexxqO5UWSz/2zBI36aQvEscuXImgnLWr9+tn2fHanPdRFoyknjrxDgaORtEa29lOFtKGkW5S9Vg==" saltValue="zCk4mOiSN2yi2QRGOBKZbA==" spinCount="100000" sheet="1" objects="1" scenarios="1"/>
  <mergeCells count="56">
    <mergeCell ref="AI7:AI8"/>
    <mergeCell ref="AJ7:AJ8"/>
    <mergeCell ref="AP7:AP8"/>
    <mergeCell ref="AR7:AR8"/>
    <mergeCell ref="B2:C4"/>
    <mergeCell ref="D2:AT3"/>
    <mergeCell ref="AT6:AU8"/>
    <mergeCell ref="O7:O8"/>
    <mergeCell ref="P7:P8"/>
    <mergeCell ref="R7:R8"/>
    <mergeCell ref="S7:S8"/>
    <mergeCell ref="V7:V8"/>
    <mergeCell ref="J7:J8"/>
    <mergeCell ref="K7:K8"/>
    <mergeCell ref="L7:L8"/>
    <mergeCell ref="M7:M8"/>
    <mergeCell ref="N7:N8"/>
    <mergeCell ref="AT11:AU11"/>
    <mergeCell ref="AT12:AU12"/>
    <mergeCell ref="AT13:AU13"/>
    <mergeCell ref="C16:H16"/>
    <mergeCell ref="C17:D17"/>
    <mergeCell ref="E17:F17"/>
    <mergeCell ref="G17:H17"/>
    <mergeCell ref="T7:U7"/>
    <mergeCell ref="AK7:AL7"/>
    <mergeCell ref="AM7:AN7"/>
    <mergeCell ref="AT9:AU9"/>
    <mergeCell ref="AT10:AU10"/>
    <mergeCell ref="W7:W8"/>
    <mergeCell ref="X7:X8"/>
    <mergeCell ref="Y7:Y8"/>
    <mergeCell ref="Z7:Z8"/>
    <mergeCell ref="AA7:AA8"/>
    <mergeCell ref="AB7:AB8"/>
    <mergeCell ref="AC7:AC8"/>
    <mergeCell ref="AD7:AD8"/>
    <mergeCell ref="AE7:AE8"/>
    <mergeCell ref="AG7:AG8"/>
    <mergeCell ref="AH7:AH8"/>
    <mergeCell ref="D4:AT4"/>
    <mergeCell ref="B5:AU5"/>
    <mergeCell ref="C6:M6"/>
    <mergeCell ref="N6:R6"/>
    <mergeCell ref="S6:AB6"/>
    <mergeCell ref="AC6:AG6"/>
    <mergeCell ref="AH6:AN6"/>
    <mergeCell ref="AO6:AS6"/>
    <mergeCell ref="B6:B8"/>
    <mergeCell ref="C7:C8"/>
    <mergeCell ref="D7:D8"/>
    <mergeCell ref="E7:E8"/>
    <mergeCell ref="F7:F8"/>
    <mergeCell ref="G7:G8"/>
    <mergeCell ref="H7:H8"/>
    <mergeCell ref="I7:I8"/>
  </mergeCells>
  <conditionalFormatting sqref="R9:R13">
    <cfRule type="containsText" dxfId="99" priority="5" operator="containsText" text="Baja">
      <formula>NOT(ISERROR(SEARCH("Baja",R9)))</formula>
    </cfRule>
    <cfRule type="containsText" dxfId="98" priority="6" operator="containsText" text="Extrema">
      <formula>NOT(ISERROR(SEARCH("Extrema",R9)))</formula>
    </cfRule>
    <cfRule type="containsText" dxfId="97" priority="7" operator="containsText" text="Alta">
      <formula>NOT(ISERROR(SEARCH("Alta",R9)))</formula>
    </cfRule>
    <cfRule type="containsText" dxfId="96" priority="8" operator="containsText" text="Moderada">
      <formula>NOT(ISERROR(SEARCH("Moderada",R9)))</formula>
    </cfRule>
  </conditionalFormatting>
  <conditionalFormatting sqref="T9:T13">
    <cfRule type="cellIs" dxfId="95" priority="9" stopIfTrue="1" operator="equal">
      <formula>"X"</formula>
    </cfRule>
  </conditionalFormatting>
  <conditionalFormatting sqref="U9:U13">
    <cfRule type="cellIs" dxfId="94" priority="10" operator="equal">
      <formula>"X"</formula>
    </cfRule>
  </conditionalFormatting>
  <conditionalFormatting sqref="V9:Y13">
    <cfRule type="cellIs" dxfId="93" priority="11" operator="between">
      <formula>21</formula>
      <formula>25</formula>
    </cfRule>
    <cfRule type="cellIs" dxfId="92" priority="12" operator="between">
      <formula>16</formula>
      <formula>20</formula>
    </cfRule>
    <cfRule type="cellIs" dxfId="91" priority="13" operator="between">
      <formula>6</formula>
      <formula>15</formula>
    </cfRule>
    <cfRule type="cellIs" dxfId="90" priority="14" operator="between">
      <formula>1</formula>
      <formula>5</formula>
    </cfRule>
  </conditionalFormatting>
  <conditionalFormatting sqref="Z9:Z13">
    <cfRule type="cellIs" dxfId="89" priority="15" operator="greaterThanOrEqual">
      <formula>80</formula>
    </cfRule>
    <cfRule type="cellIs" dxfId="88" priority="16" operator="lessThan">
      <formula>79</formula>
    </cfRule>
  </conditionalFormatting>
  <conditionalFormatting sqref="AG9:AG13">
    <cfRule type="containsText" dxfId="87" priority="17" operator="containsText" text="Baja">
      <formula>NOT(ISERROR(SEARCH("Baja",AG9)))</formula>
    </cfRule>
    <cfRule type="containsText" dxfId="86" priority="18" operator="containsText" text="Extrema">
      <formula>NOT(ISERROR(SEARCH("Extrema",AG9)))</formula>
    </cfRule>
    <cfRule type="containsText" dxfId="85" priority="19" operator="containsText" text="Alta">
      <formula>NOT(ISERROR(SEARCH("Alta",AG9)))</formula>
    </cfRule>
    <cfRule type="containsText" dxfId="84" priority="20" operator="containsText" text="Moderada">
      <formula>NOT(ISERROR(SEARCH("Moderada",AG9)))</formula>
    </cfRule>
  </conditionalFormatting>
  <conditionalFormatting sqref="AI9:AJ13">
    <cfRule type="containsText" dxfId="83" priority="21" operator="containsText" text="Extrema">
      <formula>NOT(ISERROR(SEARCH("Extrema",AI9)))</formula>
    </cfRule>
    <cfRule type="containsText" dxfId="82" priority="22" operator="containsText" text="Alta">
      <formula>NOT(ISERROR(SEARCH("Alta",AI9)))</formula>
    </cfRule>
    <cfRule type="containsText" dxfId="81" priority="23" operator="containsText" text="Moderada">
      <formula>NOT(ISERROR(SEARCH("Moderada",AI9)))</formula>
    </cfRule>
    <cfRule type="containsText" dxfId="80" priority="24" operator="containsText" text="Baja">
      <formula>NOT(ISERROR(SEARCH("Baja",AI9)))</formula>
    </cfRule>
  </conditionalFormatting>
  <conditionalFormatting sqref="AI12:AJ13">
    <cfRule type="containsText" dxfId="79" priority="25" operator="containsText" text="Extrema">
      <formula>NOT(ISERROR(SEARCH("Extrema",AI12)))</formula>
    </cfRule>
    <cfRule type="containsText" dxfId="78" priority="26" operator="containsText" text="Alta">
      <formula>NOT(ISERROR(SEARCH("Alta",AI12)))</formula>
    </cfRule>
    <cfRule type="containsText" dxfId="77" priority="27" operator="containsText" text="Moderada">
      <formula>NOT(ISERROR(SEARCH("Moderada",AI12)))</formula>
    </cfRule>
    <cfRule type="containsText" dxfId="76" priority="28" operator="containsText" text="Baja">
      <formula>NOT(ISERROR(SEARCH("Baja",AI12)))</formula>
    </cfRule>
  </conditionalFormatting>
  <conditionalFormatting sqref="AP9:AP13">
    <cfRule type="containsText" dxfId="75" priority="29" operator="containsText" text="Extrema">
      <formula>NOT(ISERROR(SEARCH("Extrema",AP9)))</formula>
    </cfRule>
    <cfRule type="containsText" dxfId="74" priority="30" operator="containsText" text="Alta">
      <formula>NOT(ISERROR(SEARCH("Alta",AP9)))</formula>
    </cfRule>
    <cfRule type="containsText" dxfId="73" priority="31" operator="containsText" text="Moderada">
      <formula>NOT(ISERROR(SEARCH("Moderada",AP9)))</formula>
    </cfRule>
    <cfRule type="containsText" dxfId="72" priority="32" operator="containsText" text="Baja">
      <formula>NOT(ISERROR(SEARCH("Baja",AP9)))</formula>
    </cfRule>
  </conditionalFormatting>
  <conditionalFormatting sqref="AR9:AR13">
    <cfRule type="containsText" dxfId="71" priority="33" operator="containsText" text="Extrema">
      <formula>NOT(ISERROR(SEARCH("Extrema",AR9)))</formula>
    </cfRule>
    <cfRule type="containsText" dxfId="70" priority="34" operator="containsText" text="Alta">
      <formula>NOT(ISERROR(SEARCH("Alta",AR9)))</formula>
    </cfRule>
    <cfRule type="containsText" dxfId="69" priority="35" operator="containsText" text="Moderada">
      <formula>NOT(ISERROR(SEARCH("Moderada",AR9)))</formula>
    </cfRule>
    <cfRule type="containsText" dxfId="68" priority="36" operator="containsText" text="Baja">
      <formula>NOT(ISERROR(SEARCH("Baja",AR9)))</formula>
    </cfRule>
  </conditionalFormatting>
  <conditionalFormatting sqref="AT9:AT13">
    <cfRule type="containsText" dxfId="67" priority="37" operator="containsText" text="Extrema">
      <formula>NOT(ISERROR(SEARCH("Extrema",AT9)))</formula>
    </cfRule>
    <cfRule type="containsText" dxfId="66" priority="38" operator="containsText" text="Alta">
      <formula>NOT(ISERROR(SEARCH("Alta",AT9)))</formula>
    </cfRule>
    <cfRule type="containsText" dxfId="65" priority="39" operator="containsText" text="Moderada">
      <formula>NOT(ISERROR(SEARCH("Moderada",AT9)))</formula>
    </cfRule>
    <cfRule type="containsText" dxfId="64" priority="40" operator="containsText" text="Baja">
      <formula>NOT(ISERROR(SEARCH("Baja",AT9)))</formula>
    </cfRule>
  </conditionalFormatting>
  <dataValidations count="2">
    <dataValidation type="list" allowBlank="1" showErrorMessage="1" sqref="N10:N13" xr:uid="{00000000-0002-0000-0B00-000000000000}">
      <formula1>$X$11:$X$13</formula1>
    </dataValidation>
    <dataValidation type="list" allowBlank="1" showErrorMessage="1" sqref="O10:O13" xr:uid="{00000000-0002-0000-0B00-000001000000}">
      <formula1>$AD$11:$AD$13</formula1>
    </dataValidation>
  </dataValidations>
  <pageMargins left="0.7" right="0.7" top="0.75" bottom="0.75" header="0" footer="0"/>
  <pageSetup paperSize="9" fitToHeight="0" orientation="landscape"/>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1000"/>
  <sheetViews>
    <sheetView workbookViewId="0">
      <selection activeCell="F7" sqref="F7"/>
    </sheetView>
  </sheetViews>
  <sheetFormatPr baseColWidth="10" defaultRowHeight="14.25"/>
  <sheetData>
    <row r="1" spans="1:47">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row>
    <row r="2" spans="1:47" ht="15.75">
      <c r="A2" s="29"/>
      <c r="B2" s="31"/>
      <c r="C2" s="32"/>
      <c r="D2" s="33" t="s">
        <v>221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2"/>
      <c r="AU2" s="84" t="s">
        <v>222</v>
      </c>
    </row>
    <row r="3" spans="1:47">
      <c r="A3" s="29"/>
      <c r="B3" s="35"/>
      <c r="C3" s="36"/>
      <c r="D3" s="37"/>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38"/>
      <c r="AU3" s="85" t="s">
        <v>223</v>
      </c>
    </row>
    <row r="4" spans="1:47" ht="15.75">
      <c r="A4" s="29"/>
      <c r="B4" s="37"/>
      <c r="C4" s="38"/>
      <c r="D4" s="93" t="s">
        <v>224</v>
      </c>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111"/>
      <c r="AU4" s="86" t="s">
        <v>225</v>
      </c>
    </row>
    <row r="5" spans="1:47">
      <c r="A5" s="29"/>
      <c r="B5" s="39"/>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row>
    <row r="6" spans="1:47" ht="135">
      <c r="A6" s="40"/>
      <c r="B6" s="41" t="s">
        <v>226</v>
      </c>
      <c r="C6" s="42" t="s">
        <v>227</v>
      </c>
      <c r="D6" s="3"/>
      <c r="E6" s="3"/>
      <c r="F6" s="3"/>
      <c r="G6" s="3"/>
      <c r="H6" s="3"/>
      <c r="I6" s="3"/>
      <c r="J6" s="3"/>
      <c r="K6" s="3"/>
      <c r="L6" s="3"/>
      <c r="M6" s="4"/>
      <c r="N6" s="59" t="s">
        <v>189</v>
      </c>
      <c r="O6" s="3"/>
      <c r="P6" s="3"/>
      <c r="Q6" s="3"/>
      <c r="R6" s="4"/>
      <c r="S6" s="67" t="s">
        <v>228</v>
      </c>
      <c r="T6" s="3"/>
      <c r="U6" s="3"/>
      <c r="V6" s="3"/>
      <c r="W6" s="3"/>
      <c r="X6" s="3"/>
      <c r="Y6" s="3"/>
      <c r="Z6" s="3"/>
      <c r="AA6" s="3"/>
      <c r="AB6" s="4"/>
      <c r="AC6" s="59" t="s">
        <v>229</v>
      </c>
      <c r="AD6" s="3"/>
      <c r="AE6" s="3"/>
      <c r="AF6" s="3"/>
      <c r="AG6" s="4"/>
      <c r="AH6" s="74" t="s">
        <v>230</v>
      </c>
      <c r="AI6" s="3"/>
      <c r="AJ6" s="3"/>
      <c r="AK6" s="3"/>
      <c r="AL6" s="3"/>
      <c r="AM6" s="3"/>
      <c r="AN6" s="4"/>
      <c r="AO6" s="78" t="s">
        <v>231</v>
      </c>
      <c r="AP6" s="3"/>
      <c r="AQ6" s="3"/>
      <c r="AR6" s="3"/>
      <c r="AS6" s="4"/>
      <c r="AT6" s="87" t="s">
        <v>232</v>
      </c>
      <c r="AU6" s="88"/>
    </row>
    <row r="7" spans="1:47" ht="135">
      <c r="A7" s="40"/>
      <c r="B7" s="43"/>
      <c r="C7" s="44" t="s">
        <v>156</v>
      </c>
      <c r="D7" s="44" t="s">
        <v>321</v>
      </c>
      <c r="E7" s="44" t="s">
        <v>462</v>
      </c>
      <c r="F7" s="44" t="s">
        <v>160</v>
      </c>
      <c r="G7" s="44" t="s">
        <v>164</v>
      </c>
      <c r="H7" s="44" t="s">
        <v>233</v>
      </c>
      <c r="I7" s="44" t="s">
        <v>172</v>
      </c>
      <c r="J7" s="44" t="s">
        <v>234</v>
      </c>
      <c r="K7" s="44" t="s">
        <v>180</v>
      </c>
      <c r="L7" s="44" t="s">
        <v>184</v>
      </c>
      <c r="M7" s="44" t="s">
        <v>186</v>
      </c>
      <c r="N7" s="60" t="s">
        <v>138</v>
      </c>
      <c r="O7" s="60" t="s">
        <v>139</v>
      </c>
      <c r="P7" s="60" t="s">
        <v>110</v>
      </c>
      <c r="Q7" s="61"/>
      <c r="R7" s="60" t="s">
        <v>235</v>
      </c>
      <c r="S7" s="68" t="s">
        <v>236</v>
      </c>
      <c r="T7" s="69" t="s">
        <v>237</v>
      </c>
      <c r="U7" s="4"/>
      <c r="V7" s="70" t="s">
        <v>168</v>
      </c>
      <c r="W7" s="70" t="s">
        <v>170</v>
      </c>
      <c r="X7" s="70" t="s">
        <v>174</v>
      </c>
      <c r="Y7" s="70" t="s">
        <v>178</v>
      </c>
      <c r="Z7" s="68" t="s">
        <v>238</v>
      </c>
      <c r="AA7" s="75" t="s">
        <v>138</v>
      </c>
      <c r="AB7" s="75" t="s">
        <v>139</v>
      </c>
      <c r="AC7" s="60" t="s">
        <v>138</v>
      </c>
      <c r="AD7" s="60" t="s">
        <v>139</v>
      </c>
      <c r="AE7" s="60" t="s">
        <v>110</v>
      </c>
      <c r="AF7" s="61"/>
      <c r="AG7" s="60" t="s">
        <v>235</v>
      </c>
      <c r="AH7" s="76" t="s">
        <v>182</v>
      </c>
      <c r="AI7" s="76" t="s">
        <v>162</v>
      </c>
      <c r="AJ7" s="76" t="s">
        <v>49</v>
      </c>
      <c r="AK7" s="79" t="s">
        <v>191</v>
      </c>
      <c r="AL7" s="4"/>
      <c r="AM7" s="79" t="s">
        <v>194</v>
      </c>
      <c r="AN7" s="4"/>
      <c r="AO7" s="80" t="s">
        <v>204</v>
      </c>
      <c r="AP7" s="87" t="s">
        <v>232</v>
      </c>
      <c r="AQ7" s="80" t="s">
        <v>206</v>
      </c>
      <c r="AR7" s="87" t="s">
        <v>232</v>
      </c>
      <c r="AS7" s="80" t="s">
        <v>239</v>
      </c>
      <c r="AT7" s="24"/>
      <c r="AU7" s="27"/>
    </row>
    <row r="8" spans="1:47" ht="75">
      <c r="A8" s="40"/>
      <c r="B8" s="45"/>
      <c r="C8" s="45"/>
      <c r="D8" s="45"/>
      <c r="E8" s="45"/>
      <c r="F8" s="45"/>
      <c r="G8" s="45"/>
      <c r="H8" s="45"/>
      <c r="I8" s="45"/>
      <c r="J8" s="45"/>
      <c r="K8" s="45"/>
      <c r="L8" s="45"/>
      <c r="M8" s="45"/>
      <c r="N8" s="45"/>
      <c r="O8" s="45"/>
      <c r="P8" s="45"/>
      <c r="Q8" s="62" t="s">
        <v>240</v>
      </c>
      <c r="R8" s="45"/>
      <c r="S8" s="45"/>
      <c r="T8" s="71" t="s">
        <v>241</v>
      </c>
      <c r="U8" s="71" t="s">
        <v>242</v>
      </c>
      <c r="V8" s="45"/>
      <c r="W8" s="45"/>
      <c r="X8" s="45"/>
      <c r="Y8" s="45"/>
      <c r="Z8" s="45"/>
      <c r="AA8" s="45"/>
      <c r="AB8" s="45"/>
      <c r="AC8" s="45"/>
      <c r="AD8" s="45"/>
      <c r="AE8" s="45"/>
      <c r="AF8" s="62" t="s">
        <v>240</v>
      </c>
      <c r="AG8" s="45"/>
      <c r="AH8" s="45"/>
      <c r="AI8" s="45"/>
      <c r="AJ8" s="45"/>
      <c r="AK8" s="81" t="s">
        <v>243</v>
      </c>
      <c r="AL8" s="81" t="s">
        <v>156</v>
      </c>
      <c r="AM8" s="81" t="s">
        <v>244</v>
      </c>
      <c r="AN8" s="81" t="s">
        <v>245</v>
      </c>
      <c r="AO8" s="80" t="s">
        <v>246</v>
      </c>
      <c r="AP8" s="24"/>
      <c r="AQ8" s="80" t="s">
        <v>246</v>
      </c>
      <c r="AR8" s="24"/>
      <c r="AS8" s="80" t="s">
        <v>246</v>
      </c>
      <c r="AT8" s="26"/>
      <c r="AU8" s="28"/>
    </row>
    <row r="9" spans="1:47" ht="409.5">
      <c r="A9" s="29"/>
      <c r="B9" s="125">
        <v>1</v>
      </c>
      <c r="C9" s="119" t="s">
        <v>74</v>
      </c>
      <c r="D9" s="119" t="s">
        <v>95</v>
      </c>
      <c r="E9" s="119" t="s">
        <v>96</v>
      </c>
      <c r="F9" s="126" t="s">
        <v>463</v>
      </c>
      <c r="G9" s="127" t="s">
        <v>42</v>
      </c>
      <c r="H9" s="128" t="s">
        <v>489</v>
      </c>
      <c r="I9" s="127" t="s">
        <v>490</v>
      </c>
      <c r="J9" s="127" t="s">
        <v>491</v>
      </c>
      <c r="K9" s="133" t="s">
        <v>492</v>
      </c>
      <c r="L9" s="133" t="s">
        <v>80</v>
      </c>
      <c r="M9" s="134" t="s">
        <v>15</v>
      </c>
      <c r="N9" s="135">
        <v>2</v>
      </c>
      <c r="O9" s="136">
        <v>3</v>
      </c>
      <c r="P9" s="65">
        <f t="shared" ref="P9:P14" si="0">+N9*O9</f>
        <v>6</v>
      </c>
      <c r="Q9" s="64">
        <f t="shared" ref="Q9:Q14" si="1">(IFERROR(VALUE(CONCATENATE(N9,O9)),0))</f>
        <v>23</v>
      </c>
      <c r="R9" s="106">
        <f>(IFERROR(VLOOKUP(Q9,'[1]INF GENERAL'!$F$3:$H$27,2,FALSE),0))</f>
        <v>0</v>
      </c>
      <c r="S9" s="96" t="s">
        <v>493</v>
      </c>
      <c r="T9" s="151" t="s">
        <v>372</v>
      </c>
      <c r="U9" s="152"/>
      <c r="V9" s="152">
        <v>25</v>
      </c>
      <c r="W9" s="152">
        <v>25</v>
      </c>
      <c r="X9" s="152">
        <v>25</v>
      </c>
      <c r="Y9" s="161">
        <v>20</v>
      </c>
      <c r="Z9" s="162">
        <f t="shared" ref="Z9:Z11" si="2">+V9+W9+X9+Y9</f>
        <v>95</v>
      </c>
      <c r="AA9" s="151">
        <v>3</v>
      </c>
      <c r="AB9" s="151">
        <v>2</v>
      </c>
      <c r="AC9" s="49">
        <v>1</v>
      </c>
      <c r="AD9" s="49">
        <v>2</v>
      </c>
      <c r="AE9" s="49">
        <v>2</v>
      </c>
      <c r="AF9" s="49">
        <f t="shared" ref="AF9:AF14" si="3">IFERROR(VALUE(CONCATENATE(AC9,AD9)),0)</f>
        <v>12</v>
      </c>
      <c r="AG9" s="106">
        <f>(IFERROR(VLOOKUP(AF9,'[1]INF GENERAL'!$F$3:$H$27,2,FALSE),0))</f>
        <v>0</v>
      </c>
      <c r="AH9" s="48" t="s">
        <v>494</v>
      </c>
      <c r="AI9" s="133" t="s">
        <v>43</v>
      </c>
      <c r="AJ9" s="133" t="s">
        <v>51</v>
      </c>
      <c r="AK9" s="167" t="s">
        <v>42</v>
      </c>
      <c r="AL9" s="133" t="s">
        <v>74</v>
      </c>
      <c r="AM9" s="168">
        <v>44927</v>
      </c>
      <c r="AN9" s="168">
        <v>45281</v>
      </c>
      <c r="AO9" s="48" t="s">
        <v>495</v>
      </c>
      <c r="AP9" s="83" t="s">
        <v>286</v>
      </c>
      <c r="AQ9" s="48" t="s">
        <v>496</v>
      </c>
      <c r="AR9" s="83" t="s">
        <v>497</v>
      </c>
      <c r="AS9" s="112" t="s">
        <v>498</v>
      </c>
      <c r="AT9" s="90" t="s">
        <v>261</v>
      </c>
      <c r="AU9" s="91"/>
    </row>
    <row r="10" spans="1:47" ht="409.5">
      <c r="A10" s="29"/>
      <c r="B10" s="125">
        <v>2</v>
      </c>
      <c r="C10" s="129" t="s">
        <v>74</v>
      </c>
      <c r="D10" s="129" t="s">
        <v>95</v>
      </c>
      <c r="E10" s="129" t="s">
        <v>96</v>
      </c>
      <c r="F10" s="130" t="s">
        <v>463</v>
      </c>
      <c r="G10" s="130" t="s">
        <v>42</v>
      </c>
      <c r="H10" s="130" t="s">
        <v>489</v>
      </c>
      <c r="I10" s="130" t="s">
        <v>499</v>
      </c>
      <c r="J10" s="130" t="s">
        <v>500</v>
      </c>
      <c r="K10" s="137" t="s">
        <v>492</v>
      </c>
      <c r="L10" s="138" t="s">
        <v>80</v>
      </c>
      <c r="M10" s="139" t="s">
        <v>15</v>
      </c>
      <c r="N10" s="140">
        <v>3</v>
      </c>
      <c r="O10" s="140">
        <v>3</v>
      </c>
      <c r="P10" s="65">
        <f t="shared" si="0"/>
        <v>9</v>
      </c>
      <c r="Q10" s="64">
        <f t="shared" si="1"/>
        <v>33</v>
      </c>
      <c r="R10" s="106">
        <f>(IFERROR(VLOOKUP(Q10,'[1]INF GENERAL'!$F$3:$H$27,2,FALSE),0))</f>
        <v>0</v>
      </c>
      <c r="S10" s="153" t="s">
        <v>501</v>
      </c>
      <c r="T10" s="154" t="s">
        <v>372</v>
      </c>
      <c r="U10" s="155"/>
      <c r="V10" s="155">
        <v>25</v>
      </c>
      <c r="W10" s="155">
        <v>25</v>
      </c>
      <c r="X10" s="155">
        <v>25</v>
      </c>
      <c r="Y10" s="163">
        <v>20</v>
      </c>
      <c r="Z10" s="164">
        <f t="shared" si="2"/>
        <v>95</v>
      </c>
      <c r="AA10" s="154">
        <v>3</v>
      </c>
      <c r="AB10" s="154">
        <v>2</v>
      </c>
      <c r="AC10" s="49">
        <v>2</v>
      </c>
      <c r="AD10" s="49">
        <v>2</v>
      </c>
      <c r="AE10" s="49">
        <f t="shared" ref="AE10:AE14" si="4">+AC10*AD10</f>
        <v>4</v>
      </c>
      <c r="AF10" s="49">
        <f t="shared" si="3"/>
        <v>22</v>
      </c>
      <c r="AG10" s="106">
        <f>(IFERROR(VLOOKUP(AF10,'[1]INF GENERAL'!$F$3:$H$27,2,FALSE),0))</f>
        <v>0</v>
      </c>
      <c r="AH10" s="169" t="s">
        <v>502</v>
      </c>
      <c r="AI10" s="131" t="s">
        <v>43</v>
      </c>
      <c r="AJ10" s="131" t="s">
        <v>51</v>
      </c>
      <c r="AK10" s="131" t="s">
        <v>42</v>
      </c>
      <c r="AL10" s="131" t="s">
        <v>74</v>
      </c>
      <c r="AM10" s="170">
        <v>44927</v>
      </c>
      <c r="AN10" s="170">
        <v>45281</v>
      </c>
      <c r="AO10" s="130" t="s">
        <v>503</v>
      </c>
      <c r="AP10" s="83" t="s">
        <v>504</v>
      </c>
      <c r="AQ10" s="172" t="s">
        <v>505</v>
      </c>
      <c r="AR10" s="83" t="s">
        <v>506</v>
      </c>
      <c r="AS10" s="115" t="s">
        <v>507</v>
      </c>
      <c r="AT10" s="90" t="s">
        <v>261</v>
      </c>
      <c r="AU10" s="91"/>
    </row>
    <row r="11" spans="1:47" ht="409.5">
      <c r="A11" s="29"/>
      <c r="B11" s="125">
        <v>3</v>
      </c>
      <c r="C11" s="129" t="s">
        <v>74</v>
      </c>
      <c r="D11" s="129" t="s">
        <v>95</v>
      </c>
      <c r="E11" s="129" t="s">
        <v>96</v>
      </c>
      <c r="F11" s="130" t="s">
        <v>463</v>
      </c>
      <c r="G11" s="131" t="s">
        <v>42</v>
      </c>
      <c r="H11" s="130" t="s">
        <v>489</v>
      </c>
      <c r="I11" s="130" t="s">
        <v>508</v>
      </c>
      <c r="J11" s="141" t="s">
        <v>509</v>
      </c>
      <c r="K11" s="142" t="s">
        <v>510</v>
      </c>
      <c r="L11" s="138" t="s">
        <v>80</v>
      </c>
      <c r="M11" s="139" t="s">
        <v>15</v>
      </c>
      <c r="N11" s="140">
        <v>3</v>
      </c>
      <c r="O11" s="143">
        <v>4</v>
      </c>
      <c r="P11" s="65">
        <f t="shared" si="0"/>
        <v>12</v>
      </c>
      <c r="Q11" s="64">
        <f t="shared" si="1"/>
        <v>34</v>
      </c>
      <c r="R11" s="106">
        <f>(IFERROR(VLOOKUP(Q11,'[1]INF GENERAL'!$F$3:$H$27,2,FALSE),0))</f>
        <v>0</v>
      </c>
      <c r="S11" s="153" t="s">
        <v>511</v>
      </c>
      <c r="T11" s="154" t="s">
        <v>372</v>
      </c>
      <c r="U11" s="155"/>
      <c r="V11" s="155">
        <v>25</v>
      </c>
      <c r="W11" s="155">
        <v>25</v>
      </c>
      <c r="X11" s="155">
        <v>25</v>
      </c>
      <c r="Y11" s="163">
        <v>20</v>
      </c>
      <c r="Z11" s="164">
        <f t="shared" si="2"/>
        <v>95</v>
      </c>
      <c r="AA11" s="165">
        <v>3</v>
      </c>
      <c r="AB11" s="165">
        <v>2</v>
      </c>
      <c r="AC11" s="49">
        <v>2</v>
      </c>
      <c r="AD11" s="49">
        <v>2</v>
      </c>
      <c r="AE11" s="49">
        <f t="shared" si="4"/>
        <v>4</v>
      </c>
      <c r="AF11" s="49">
        <f t="shared" si="3"/>
        <v>22</v>
      </c>
      <c r="AG11" s="106">
        <f>(IFERROR(VLOOKUP(AF11,'[1]INF GENERAL'!$F$3:$H$27,2,FALSE),0))</f>
        <v>0</v>
      </c>
      <c r="AH11" s="169" t="s">
        <v>512</v>
      </c>
      <c r="AI11" s="131" t="s">
        <v>43</v>
      </c>
      <c r="AJ11" s="131" t="s">
        <v>51</v>
      </c>
      <c r="AK11" s="131" t="s">
        <v>42</v>
      </c>
      <c r="AL11" s="131" t="s">
        <v>74</v>
      </c>
      <c r="AM11" s="170">
        <v>44928</v>
      </c>
      <c r="AN11" s="170">
        <v>45282</v>
      </c>
      <c r="AO11" s="173" t="s">
        <v>513</v>
      </c>
      <c r="AP11" s="83" t="s">
        <v>514</v>
      </c>
      <c r="AQ11" s="174" t="s">
        <v>515</v>
      </c>
      <c r="AR11" s="83" t="s">
        <v>397</v>
      </c>
      <c r="AS11" s="112" t="s">
        <v>516</v>
      </c>
      <c r="AT11" s="90" t="s">
        <v>497</v>
      </c>
      <c r="AU11" s="91"/>
    </row>
    <row r="12" spans="1:47" ht="409.5">
      <c r="A12" s="29"/>
      <c r="B12" s="125">
        <v>4</v>
      </c>
      <c r="C12" s="129" t="s">
        <v>74</v>
      </c>
      <c r="D12" s="129" t="s">
        <v>95</v>
      </c>
      <c r="E12" s="48" t="s">
        <v>98</v>
      </c>
      <c r="F12" s="115" t="s">
        <v>463</v>
      </c>
      <c r="G12" s="49" t="s">
        <v>42</v>
      </c>
      <c r="H12" s="132" t="s">
        <v>517</v>
      </c>
      <c r="I12" s="144" t="s">
        <v>518</v>
      </c>
      <c r="J12" s="145" t="s">
        <v>519</v>
      </c>
      <c r="K12" s="144" t="s">
        <v>281</v>
      </c>
      <c r="L12" s="146" t="s">
        <v>80</v>
      </c>
      <c r="M12" s="146" t="s">
        <v>18</v>
      </c>
      <c r="N12" s="64">
        <v>3</v>
      </c>
      <c r="O12" s="64">
        <v>2</v>
      </c>
      <c r="P12" s="65">
        <f t="shared" si="0"/>
        <v>6</v>
      </c>
      <c r="Q12" s="64">
        <f t="shared" si="1"/>
        <v>32</v>
      </c>
      <c r="R12" s="106">
        <f>(IFERROR(VLOOKUP(Q12,'[1]INF GENERAL'!$F$3:$H$27,2,FALSE),0))</f>
        <v>0</v>
      </c>
      <c r="S12" s="115" t="s">
        <v>520</v>
      </c>
      <c r="T12" s="156" t="s">
        <v>372</v>
      </c>
      <c r="U12" s="156"/>
      <c r="V12" s="157">
        <v>5</v>
      </c>
      <c r="W12" s="158">
        <v>6</v>
      </c>
      <c r="X12" s="158">
        <v>6</v>
      </c>
      <c r="Y12" s="158">
        <v>8</v>
      </c>
      <c r="Z12" s="158">
        <v>25</v>
      </c>
      <c r="AA12" s="156">
        <v>1</v>
      </c>
      <c r="AB12" s="156">
        <v>0</v>
      </c>
      <c r="AC12" s="49">
        <v>2</v>
      </c>
      <c r="AD12" s="49">
        <v>2</v>
      </c>
      <c r="AE12" s="49">
        <f t="shared" si="4"/>
        <v>4</v>
      </c>
      <c r="AF12" s="49">
        <f t="shared" si="3"/>
        <v>22</v>
      </c>
      <c r="AG12" s="106">
        <f>(IFERROR(VLOOKUP(AF12,'[1]INF GENERAL'!$F$3:$H$27,2,FALSE),0))</f>
        <v>0</v>
      </c>
      <c r="AH12" s="132" t="s">
        <v>521</v>
      </c>
      <c r="AI12" s="131" t="s">
        <v>43</v>
      </c>
      <c r="AJ12" s="131" t="s">
        <v>51</v>
      </c>
      <c r="AK12" s="131" t="s">
        <v>42</v>
      </c>
      <c r="AL12" s="131" t="s">
        <v>74</v>
      </c>
      <c r="AM12" s="170">
        <v>44928</v>
      </c>
      <c r="AN12" s="170">
        <v>45282</v>
      </c>
      <c r="AO12" s="48" t="s">
        <v>522</v>
      </c>
      <c r="AP12" s="83" t="s">
        <v>286</v>
      </c>
      <c r="AQ12" s="48" t="s">
        <v>523</v>
      </c>
      <c r="AR12" s="83" t="s">
        <v>497</v>
      </c>
      <c r="AS12" s="115" t="s">
        <v>524</v>
      </c>
      <c r="AT12" s="90" t="s">
        <v>261</v>
      </c>
      <c r="AU12" s="91"/>
    </row>
    <row r="13" spans="1:47" ht="330">
      <c r="A13" s="29"/>
      <c r="B13" s="77">
        <v>5</v>
      </c>
      <c r="C13" s="129" t="s">
        <v>74</v>
      </c>
      <c r="D13" s="129" t="s">
        <v>95</v>
      </c>
      <c r="E13" s="48" t="s">
        <v>98</v>
      </c>
      <c r="F13" s="115" t="s">
        <v>525</v>
      </c>
      <c r="G13" s="49" t="s">
        <v>42</v>
      </c>
      <c r="H13" s="132" t="s">
        <v>526</v>
      </c>
      <c r="I13" s="144" t="s">
        <v>527</v>
      </c>
      <c r="J13" s="145" t="s">
        <v>519</v>
      </c>
      <c r="K13" s="144" t="s">
        <v>281</v>
      </c>
      <c r="L13" s="147" t="s">
        <v>80</v>
      </c>
      <c r="M13" s="147" t="s">
        <v>18</v>
      </c>
      <c r="N13" s="148">
        <v>3</v>
      </c>
      <c r="O13" s="149">
        <v>2</v>
      </c>
      <c r="P13" s="65">
        <f t="shared" si="0"/>
        <v>6</v>
      </c>
      <c r="Q13" s="64">
        <f t="shared" si="1"/>
        <v>32</v>
      </c>
      <c r="R13" s="106">
        <f>(IFERROR(VLOOKUP(Q13,'[1]INF GENERAL'!$F$3:$H$27,2,FALSE),0))</f>
        <v>0</v>
      </c>
      <c r="S13" s="115" t="s">
        <v>528</v>
      </c>
      <c r="T13" s="156" t="s">
        <v>372</v>
      </c>
      <c r="U13" s="156"/>
      <c r="V13" s="158">
        <v>10</v>
      </c>
      <c r="W13" s="158">
        <v>15</v>
      </c>
      <c r="X13" s="158">
        <v>10</v>
      </c>
      <c r="Y13" s="158">
        <v>6</v>
      </c>
      <c r="Z13" s="158">
        <v>41</v>
      </c>
      <c r="AA13" s="156">
        <v>1</v>
      </c>
      <c r="AB13" s="156">
        <v>0</v>
      </c>
      <c r="AC13" s="49">
        <v>2</v>
      </c>
      <c r="AD13" s="49">
        <v>2</v>
      </c>
      <c r="AE13" s="49">
        <f t="shared" si="4"/>
        <v>4</v>
      </c>
      <c r="AF13" s="49">
        <f t="shared" si="3"/>
        <v>22</v>
      </c>
      <c r="AG13" s="106">
        <f>(IFERROR(VLOOKUP(AF13,'[1]INF GENERAL'!$F$3:$H$27,2,FALSE),0))</f>
        <v>0</v>
      </c>
      <c r="AH13" s="171" t="s">
        <v>529</v>
      </c>
      <c r="AI13" s="131" t="s">
        <v>43</v>
      </c>
      <c r="AJ13" s="131" t="s">
        <v>51</v>
      </c>
      <c r="AK13" s="131" t="s">
        <v>42</v>
      </c>
      <c r="AL13" s="131" t="s">
        <v>74</v>
      </c>
      <c r="AM13" s="170">
        <v>44928</v>
      </c>
      <c r="AN13" s="170">
        <v>45282</v>
      </c>
      <c r="AO13" s="48" t="s">
        <v>530</v>
      </c>
      <c r="AP13" s="83" t="s">
        <v>286</v>
      </c>
      <c r="AQ13" s="48" t="s">
        <v>531</v>
      </c>
      <c r="AR13" s="83" t="s">
        <v>497</v>
      </c>
      <c r="AS13" s="112" t="s">
        <v>532</v>
      </c>
      <c r="AT13" s="90" t="s">
        <v>261</v>
      </c>
      <c r="AU13" s="91"/>
    </row>
    <row r="14" spans="1:47" ht="409.5">
      <c r="A14" s="29"/>
      <c r="B14" s="77">
        <v>6</v>
      </c>
      <c r="C14" s="129" t="s">
        <v>74</v>
      </c>
      <c r="D14" s="129" t="s">
        <v>95</v>
      </c>
      <c r="E14" s="48" t="s">
        <v>97</v>
      </c>
      <c r="F14" s="132" t="s">
        <v>463</v>
      </c>
      <c r="G14" s="49" t="s">
        <v>42</v>
      </c>
      <c r="H14" s="115" t="s">
        <v>533</v>
      </c>
      <c r="I14" s="144" t="s">
        <v>534</v>
      </c>
      <c r="J14" s="150" t="s">
        <v>535</v>
      </c>
      <c r="K14" s="144" t="s">
        <v>281</v>
      </c>
      <c r="L14" s="147" t="s">
        <v>80</v>
      </c>
      <c r="M14" s="147" t="s">
        <v>536</v>
      </c>
      <c r="N14" s="149">
        <v>2</v>
      </c>
      <c r="O14" s="149">
        <v>2</v>
      </c>
      <c r="P14" s="65">
        <f t="shared" si="0"/>
        <v>4</v>
      </c>
      <c r="Q14" s="64">
        <f t="shared" si="1"/>
        <v>22</v>
      </c>
      <c r="R14" s="106">
        <f>(IFERROR(VLOOKUP(Q14,'[1]INF GENERAL'!$F$3:$H$27,2,FALSE),0))</f>
        <v>0</v>
      </c>
      <c r="S14" s="115" t="s">
        <v>537</v>
      </c>
      <c r="T14" s="159" t="s">
        <v>372</v>
      </c>
      <c r="U14" s="159"/>
      <c r="V14" s="160">
        <v>25</v>
      </c>
      <c r="W14" s="160">
        <v>25</v>
      </c>
      <c r="X14" s="160">
        <v>25</v>
      </c>
      <c r="Y14" s="160">
        <v>25</v>
      </c>
      <c r="Z14" s="166">
        <v>100</v>
      </c>
      <c r="AA14" s="159">
        <v>1</v>
      </c>
      <c r="AB14" s="159">
        <v>0</v>
      </c>
      <c r="AC14" s="49">
        <v>2</v>
      </c>
      <c r="AD14" s="49">
        <v>2</v>
      </c>
      <c r="AE14" s="49">
        <f t="shared" si="4"/>
        <v>4</v>
      </c>
      <c r="AF14" s="49">
        <f t="shared" si="3"/>
        <v>22</v>
      </c>
      <c r="AG14" s="106">
        <f>(IFERROR(VLOOKUP(AF14,'[1]INF GENERAL'!$F$3:$H$27,2,FALSE),0))</f>
        <v>0</v>
      </c>
      <c r="AH14" s="95" t="s">
        <v>538</v>
      </c>
      <c r="AI14" s="49" t="s">
        <v>43</v>
      </c>
      <c r="AJ14" s="49" t="s">
        <v>51</v>
      </c>
      <c r="AK14" s="131" t="s">
        <v>42</v>
      </c>
      <c r="AL14" s="131" t="s">
        <v>74</v>
      </c>
      <c r="AM14" s="170">
        <v>44928</v>
      </c>
      <c r="AN14" s="170">
        <v>45282</v>
      </c>
      <c r="AO14" s="48" t="s">
        <v>539</v>
      </c>
      <c r="AP14" s="83" t="s">
        <v>540</v>
      </c>
      <c r="AQ14" s="48" t="s">
        <v>541</v>
      </c>
      <c r="AR14" s="83" t="s">
        <v>542</v>
      </c>
      <c r="AS14" s="115" t="s">
        <v>543</v>
      </c>
      <c r="AT14" s="90" t="s">
        <v>261</v>
      </c>
      <c r="AU14" s="91"/>
    </row>
    <row r="15" spans="1:47" ht="15">
      <c r="A15" s="29"/>
      <c r="B15" s="55"/>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104"/>
      <c r="AD15" s="98"/>
      <c r="AE15" s="98"/>
      <c r="AF15" s="98"/>
      <c r="AG15" s="98"/>
      <c r="AH15" s="98"/>
      <c r="AI15" s="98"/>
      <c r="AJ15" s="98"/>
      <c r="AK15" s="98"/>
      <c r="AL15" s="98"/>
      <c r="AM15" s="98"/>
      <c r="AN15" s="98"/>
      <c r="AO15" s="98"/>
      <c r="AP15" s="98"/>
      <c r="AQ15" s="98"/>
      <c r="AR15" s="175"/>
      <c r="AS15" s="98"/>
      <c r="AT15" s="98"/>
      <c r="AU15" s="104"/>
    </row>
    <row r="16" spans="1:47" ht="15">
      <c r="A16" s="29"/>
      <c r="B16" s="55"/>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104"/>
      <c r="AD16" s="98"/>
      <c r="AE16" s="98"/>
      <c r="AF16" s="98"/>
      <c r="AG16" s="98"/>
      <c r="AH16" s="98"/>
      <c r="AI16" s="98"/>
      <c r="AJ16" s="98"/>
      <c r="AK16" s="98"/>
      <c r="AL16" s="98"/>
      <c r="AM16" s="98"/>
      <c r="AN16" s="98"/>
      <c r="AO16" s="98"/>
      <c r="AP16" s="98"/>
      <c r="AQ16" s="98"/>
      <c r="AR16" s="175"/>
      <c r="AS16" s="98"/>
      <c r="AT16" s="98"/>
      <c r="AU16" s="104"/>
    </row>
    <row r="17" spans="1:47" ht="75">
      <c r="A17" s="29"/>
      <c r="B17" s="55"/>
      <c r="C17" s="99" t="s">
        <v>544</v>
      </c>
      <c r="D17" s="100"/>
      <c r="E17" s="100"/>
      <c r="F17" s="100"/>
      <c r="G17" s="100"/>
      <c r="H17" s="91"/>
      <c r="I17" s="98"/>
      <c r="J17" s="98"/>
      <c r="K17" s="98"/>
      <c r="L17" s="98"/>
      <c r="M17" s="98"/>
      <c r="N17" s="98"/>
      <c r="O17" s="98"/>
      <c r="P17" s="98"/>
      <c r="Q17" s="98"/>
      <c r="R17" s="98"/>
      <c r="S17" s="98"/>
      <c r="T17" s="98"/>
      <c r="U17" s="98"/>
      <c r="V17" s="98"/>
      <c r="W17" s="98"/>
      <c r="X17" s="98"/>
      <c r="Y17" s="98"/>
      <c r="Z17" s="98"/>
      <c r="AA17" s="98"/>
      <c r="AB17" s="98"/>
      <c r="AC17" s="104"/>
      <c r="AD17" s="98"/>
      <c r="AE17" s="98"/>
      <c r="AF17" s="98"/>
      <c r="AG17" s="98"/>
      <c r="AH17" s="98"/>
      <c r="AI17" s="98"/>
      <c r="AJ17" s="98"/>
      <c r="AK17" s="98"/>
      <c r="AL17" s="98"/>
      <c r="AM17" s="98"/>
      <c r="AN17" s="98"/>
      <c r="AO17" s="98"/>
      <c r="AP17" s="98"/>
      <c r="AQ17" s="98"/>
      <c r="AR17" s="175"/>
      <c r="AS17" s="98"/>
      <c r="AT17" s="98"/>
      <c r="AU17" s="104"/>
    </row>
    <row r="18" spans="1:47" ht="168.75">
      <c r="A18" s="29"/>
      <c r="B18" s="50"/>
      <c r="C18" s="101" t="s">
        <v>545</v>
      </c>
      <c r="D18" s="91"/>
      <c r="E18" s="101" t="s">
        <v>546</v>
      </c>
      <c r="F18" s="91"/>
      <c r="G18" s="101" t="s">
        <v>547</v>
      </c>
      <c r="H18" s="91"/>
      <c r="I18" s="103"/>
      <c r="J18" s="103"/>
      <c r="K18" s="104"/>
      <c r="L18" s="105"/>
      <c r="M18" s="105"/>
      <c r="N18" s="105"/>
      <c r="O18" s="105"/>
      <c r="P18" s="105"/>
      <c r="Q18" s="105"/>
      <c r="R18" s="105"/>
      <c r="S18" s="105"/>
      <c r="T18" s="105"/>
      <c r="U18" s="105"/>
      <c r="V18" s="105"/>
      <c r="W18" s="105"/>
      <c r="X18" s="105"/>
      <c r="Y18" s="105"/>
      <c r="Z18" s="105"/>
      <c r="AA18" s="104"/>
      <c r="AB18" s="98"/>
      <c r="AC18" s="98"/>
      <c r="AD18" s="104"/>
      <c r="AE18" s="98"/>
      <c r="AF18" s="98"/>
      <c r="AG18" s="98"/>
      <c r="AH18" s="98"/>
      <c r="AI18" s="98"/>
      <c r="AJ18" s="98"/>
      <c r="AK18" s="98"/>
      <c r="AL18" s="98"/>
      <c r="AM18" s="98"/>
      <c r="AN18" s="98"/>
      <c r="AO18" s="98"/>
      <c r="AP18" s="98"/>
      <c r="AQ18" s="98"/>
      <c r="AR18" s="98"/>
      <c r="AS18" s="104"/>
      <c r="AT18" s="116"/>
      <c r="AU18" s="116"/>
    </row>
    <row r="19" spans="1:47" ht="15">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1"/>
      <c r="AD19" s="56"/>
      <c r="AE19" s="56"/>
      <c r="AF19" s="56"/>
      <c r="AG19" s="56"/>
      <c r="AH19" s="56"/>
      <c r="AI19" s="56"/>
      <c r="AJ19" s="56"/>
      <c r="AK19" s="56"/>
      <c r="AL19" s="56"/>
      <c r="AM19" s="56"/>
      <c r="AN19" s="56"/>
      <c r="AO19" s="56"/>
      <c r="AP19" s="56"/>
      <c r="AQ19" s="56"/>
      <c r="AR19" s="56"/>
      <c r="AS19" s="56"/>
      <c r="AT19" s="56"/>
      <c r="AU19" s="51"/>
    </row>
    <row r="20" spans="1:47" ht="15">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1"/>
      <c r="AD20" s="56"/>
      <c r="AE20" s="56"/>
      <c r="AF20" s="56"/>
      <c r="AG20" s="56"/>
      <c r="AH20" s="56"/>
      <c r="AI20" s="56"/>
      <c r="AJ20" s="56"/>
      <c r="AK20" s="56"/>
      <c r="AL20" s="56"/>
      <c r="AM20" s="56"/>
      <c r="AN20" s="56"/>
      <c r="AO20" s="56"/>
      <c r="AP20" s="56"/>
      <c r="AQ20" s="56"/>
      <c r="AR20" s="56"/>
      <c r="AS20" s="56"/>
      <c r="AT20" s="56"/>
      <c r="AU20" s="51"/>
    </row>
    <row r="21" spans="1:47" ht="15">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1"/>
      <c r="AD21" s="56"/>
      <c r="AE21" s="56"/>
      <c r="AF21" s="56"/>
      <c r="AG21" s="56"/>
      <c r="AH21" s="56"/>
      <c r="AI21" s="56"/>
      <c r="AJ21" s="56"/>
      <c r="AK21" s="56"/>
      <c r="AL21" s="56"/>
      <c r="AM21" s="56"/>
      <c r="AN21" s="56"/>
      <c r="AO21" s="56"/>
      <c r="AP21" s="56"/>
      <c r="AQ21" s="56"/>
      <c r="AR21" s="56"/>
      <c r="AS21" s="56"/>
      <c r="AT21" s="56"/>
      <c r="AU21" s="51"/>
    </row>
    <row r="22" spans="1:47" ht="15">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1"/>
      <c r="AD22" s="56"/>
      <c r="AE22" s="56"/>
      <c r="AF22" s="56"/>
      <c r="AG22" s="56"/>
      <c r="AH22" s="56"/>
      <c r="AI22" s="56"/>
      <c r="AJ22" s="56"/>
      <c r="AK22" s="56"/>
      <c r="AL22" s="56"/>
      <c r="AM22" s="56"/>
      <c r="AN22" s="56"/>
      <c r="AO22" s="56"/>
      <c r="AP22" s="56"/>
      <c r="AQ22" s="56"/>
      <c r="AR22" s="56"/>
      <c r="AS22" s="56"/>
      <c r="AT22" s="56"/>
      <c r="AU22" s="51"/>
    </row>
    <row r="23" spans="1:47" ht="15">
      <c r="A23" s="29"/>
      <c r="B23" s="55"/>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1"/>
      <c r="AD23" s="56"/>
      <c r="AE23" s="56"/>
      <c r="AF23" s="56"/>
      <c r="AG23" s="56"/>
      <c r="AH23" s="56"/>
      <c r="AI23" s="56"/>
      <c r="AJ23" s="56"/>
      <c r="AK23" s="56"/>
      <c r="AL23" s="56"/>
      <c r="AM23" s="56"/>
      <c r="AN23" s="56"/>
      <c r="AO23" s="56"/>
      <c r="AP23" s="56"/>
      <c r="AQ23" s="56"/>
      <c r="AR23" s="56"/>
      <c r="AS23" s="56"/>
      <c r="AT23" s="56"/>
      <c r="AU23" s="51"/>
    </row>
    <row r="24" spans="1:47" ht="15">
      <c r="A24" s="29"/>
      <c r="B24" s="50"/>
      <c r="C24" s="51"/>
      <c r="D24" s="51"/>
      <c r="E24" s="51"/>
      <c r="F24" s="57"/>
      <c r="G24" s="57"/>
      <c r="H24" s="57"/>
      <c r="I24" s="57"/>
      <c r="J24" s="57"/>
      <c r="K24" s="57"/>
      <c r="L24" s="57"/>
      <c r="M24" s="57"/>
      <c r="N24" s="57"/>
      <c r="O24" s="57"/>
      <c r="P24" s="57"/>
      <c r="Q24" s="57"/>
      <c r="R24" s="57"/>
      <c r="S24" s="57"/>
      <c r="T24" s="57"/>
      <c r="U24" s="57"/>
      <c r="V24" s="57"/>
      <c r="W24" s="57"/>
      <c r="X24" s="57"/>
      <c r="Y24" s="57"/>
      <c r="Z24" s="57"/>
      <c r="AA24" s="57"/>
      <c r="AB24" s="57"/>
      <c r="AC24" s="51"/>
      <c r="AD24" s="57"/>
      <c r="AE24" s="57"/>
      <c r="AF24" s="57"/>
      <c r="AG24" s="57"/>
      <c r="AH24" s="57"/>
      <c r="AI24" s="57"/>
      <c r="AJ24" s="57"/>
      <c r="AK24" s="57"/>
      <c r="AL24" s="57"/>
      <c r="AM24" s="57"/>
      <c r="AN24" s="57"/>
      <c r="AO24" s="57"/>
      <c r="AP24" s="57"/>
      <c r="AQ24" s="57"/>
      <c r="AR24" s="57"/>
      <c r="AS24" s="57"/>
      <c r="AT24" s="57"/>
      <c r="AU24" s="51"/>
    </row>
    <row r="25" spans="1:47" ht="15">
      <c r="A25" s="29"/>
      <c r="B25" s="50"/>
      <c r="C25" s="51"/>
      <c r="D25" s="51"/>
      <c r="E25" s="51"/>
      <c r="F25" s="58"/>
      <c r="G25" s="58"/>
      <c r="H25" s="58"/>
      <c r="I25" s="58"/>
      <c r="J25" s="58"/>
      <c r="K25" s="58"/>
      <c r="L25" s="58"/>
      <c r="M25" s="58"/>
      <c r="N25" s="58"/>
      <c r="O25" s="58"/>
      <c r="P25" s="58"/>
      <c r="Q25" s="58"/>
      <c r="R25" s="58"/>
      <c r="S25" s="58"/>
      <c r="T25" s="58"/>
      <c r="U25" s="58"/>
      <c r="V25" s="58"/>
      <c r="W25" s="58"/>
      <c r="X25" s="58"/>
      <c r="Y25" s="58"/>
      <c r="Z25" s="58"/>
      <c r="AA25" s="58"/>
      <c r="AB25" s="58"/>
      <c r="AC25" s="51"/>
      <c r="AD25" s="51"/>
      <c r="AE25" s="51"/>
      <c r="AF25" s="51"/>
      <c r="AG25" s="51"/>
      <c r="AH25" s="51"/>
      <c r="AI25" s="51"/>
      <c r="AJ25" s="51"/>
      <c r="AK25" s="51"/>
      <c r="AL25" s="51"/>
      <c r="AM25" s="51"/>
      <c r="AN25" s="51"/>
      <c r="AO25" s="51"/>
      <c r="AP25" s="51"/>
      <c r="AQ25" s="51"/>
      <c r="AR25" s="51"/>
      <c r="AS25" s="51"/>
      <c r="AT25" s="51"/>
      <c r="AU25" s="51"/>
    </row>
    <row r="26" spans="1:47" ht="15">
      <c r="A26" s="29"/>
      <c r="B26" s="50"/>
      <c r="C26" s="51"/>
      <c r="D26" s="51"/>
      <c r="E26" s="51"/>
      <c r="F26" s="58"/>
      <c r="G26" s="58"/>
      <c r="H26" s="58"/>
      <c r="I26" s="58"/>
      <c r="J26" s="58"/>
      <c r="K26" s="58"/>
      <c r="L26" s="58"/>
      <c r="M26" s="58"/>
      <c r="N26" s="58"/>
      <c r="O26" s="58"/>
      <c r="P26" s="58"/>
      <c r="Q26" s="58"/>
      <c r="R26" s="58"/>
      <c r="S26" s="58"/>
      <c r="T26" s="58"/>
      <c r="U26" s="58"/>
      <c r="V26" s="58"/>
      <c r="W26" s="58"/>
      <c r="X26" s="58"/>
      <c r="Y26" s="58"/>
      <c r="Z26" s="58"/>
      <c r="AA26" s="58"/>
      <c r="AB26" s="58"/>
      <c r="AC26" s="51"/>
      <c r="AD26" s="51"/>
      <c r="AE26" s="51"/>
      <c r="AF26" s="51"/>
      <c r="AG26" s="51"/>
      <c r="AH26" s="51"/>
      <c r="AI26" s="51"/>
      <c r="AJ26" s="51"/>
      <c r="AK26" s="51"/>
      <c r="AL26" s="51"/>
      <c r="AM26" s="51"/>
      <c r="AN26" s="51"/>
      <c r="AO26" s="51"/>
      <c r="AP26" s="51"/>
      <c r="AQ26" s="51"/>
      <c r="AR26" s="51"/>
      <c r="AS26" s="51"/>
      <c r="AT26" s="51"/>
      <c r="AU26" s="51"/>
    </row>
    <row r="27" spans="1:47" ht="15">
      <c r="A27" s="29"/>
      <c r="B27" s="50"/>
      <c r="C27" s="51"/>
      <c r="D27" s="51"/>
      <c r="E27" s="51"/>
      <c r="F27" s="58"/>
      <c r="G27" s="58"/>
      <c r="H27" s="58"/>
      <c r="I27" s="58"/>
      <c r="J27" s="58"/>
      <c r="K27" s="58"/>
      <c r="L27" s="58"/>
      <c r="M27" s="58"/>
      <c r="N27" s="58"/>
      <c r="O27" s="58"/>
      <c r="P27" s="58"/>
      <c r="Q27" s="58"/>
      <c r="R27" s="58"/>
      <c r="S27" s="58"/>
      <c r="T27" s="58"/>
      <c r="U27" s="58"/>
      <c r="V27" s="58"/>
      <c r="W27" s="58"/>
      <c r="X27" s="58"/>
      <c r="Y27" s="58"/>
      <c r="Z27" s="58"/>
      <c r="AA27" s="58"/>
      <c r="AB27" s="58"/>
      <c r="AC27" s="51"/>
      <c r="AD27" s="51"/>
      <c r="AE27" s="51"/>
      <c r="AF27" s="51"/>
      <c r="AG27" s="51"/>
      <c r="AH27" s="51"/>
      <c r="AI27" s="51"/>
      <c r="AJ27" s="51"/>
      <c r="AK27" s="51"/>
      <c r="AL27" s="51"/>
      <c r="AM27" s="51"/>
      <c r="AN27" s="51"/>
      <c r="AO27" s="51"/>
      <c r="AP27" s="51"/>
      <c r="AQ27" s="51"/>
      <c r="AR27" s="51"/>
      <c r="AS27" s="51"/>
      <c r="AT27" s="51"/>
      <c r="AU27" s="51"/>
    </row>
    <row r="28" spans="1:47" ht="15">
      <c r="A28" s="29"/>
      <c r="B28" s="50"/>
      <c r="C28" s="51"/>
      <c r="D28" s="51"/>
      <c r="E28" s="51"/>
      <c r="F28" s="58"/>
      <c r="G28" s="58"/>
      <c r="H28" s="58"/>
      <c r="I28" s="58"/>
      <c r="J28" s="58"/>
      <c r="K28" s="58"/>
      <c r="L28" s="58"/>
      <c r="M28" s="58"/>
      <c r="N28" s="58"/>
      <c r="O28" s="58"/>
      <c r="P28" s="58"/>
      <c r="Q28" s="58"/>
      <c r="R28" s="58"/>
      <c r="S28" s="58"/>
      <c r="T28" s="58"/>
      <c r="U28" s="58"/>
      <c r="V28" s="58"/>
      <c r="W28" s="58"/>
      <c r="X28" s="58"/>
      <c r="Y28" s="58"/>
      <c r="Z28" s="58"/>
      <c r="AA28" s="58"/>
      <c r="AB28" s="58"/>
      <c r="AC28" s="51"/>
      <c r="AD28" s="51"/>
      <c r="AE28" s="51"/>
      <c r="AF28" s="51"/>
      <c r="AG28" s="51"/>
      <c r="AH28" s="51"/>
      <c r="AI28" s="51"/>
      <c r="AJ28" s="51"/>
      <c r="AK28" s="51"/>
      <c r="AL28" s="51"/>
      <c r="AM28" s="51"/>
      <c r="AN28" s="51"/>
      <c r="AO28" s="51"/>
      <c r="AP28" s="51"/>
      <c r="AQ28" s="51"/>
      <c r="AR28" s="51"/>
      <c r="AS28" s="51"/>
      <c r="AT28" s="51"/>
      <c r="AU28" s="51"/>
    </row>
    <row r="29" spans="1:47" ht="15">
      <c r="A29" s="29"/>
      <c r="B29" s="50"/>
      <c r="C29" s="51"/>
      <c r="D29" s="51"/>
      <c r="E29" s="51"/>
      <c r="F29" s="51"/>
      <c r="G29" s="51"/>
      <c r="H29" s="51"/>
      <c r="I29" s="51"/>
      <c r="J29" s="51"/>
      <c r="K29" s="51"/>
      <c r="L29" s="51"/>
      <c r="M29" s="51"/>
      <c r="N29" s="58"/>
      <c r="O29" s="58"/>
      <c r="P29" s="58"/>
      <c r="Q29" s="58"/>
      <c r="R29" s="58"/>
      <c r="S29" s="58"/>
      <c r="T29" s="58"/>
      <c r="U29" s="58"/>
      <c r="V29" s="58"/>
      <c r="W29" s="58"/>
      <c r="X29" s="58"/>
      <c r="Y29" s="58"/>
      <c r="Z29" s="58"/>
      <c r="AA29" s="58"/>
      <c r="AB29" s="58"/>
      <c r="AC29" s="51"/>
      <c r="AD29" s="51"/>
      <c r="AE29" s="51"/>
      <c r="AF29" s="51"/>
      <c r="AG29" s="51"/>
      <c r="AH29" s="51"/>
      <c r="AI29" s="51"/>
      <c r="AJ29" s="51"/>
      <c r="AK29" s="51"/>
      <c r="AL29" s="51"/>
      <c r="AM29" s="51"/>
      <c r="AN29" s="51"/>
      <c r="AO29" s="51"/>
      <c r="AP29" s="51"/>
      <c r="AQ29" s="51"/>
      <c r="AR29" s="51"/>
      <c r="AS29" s="51"/>
      <c r="AT29" s="51"/>
      <c r="AU29" s="51"/>
    </row>
    <row r="30" spans="1:47" ht="15">
      <c r="A30" s="29"/>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15">
      <c r="A31" s="29"/>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15">
      <c r="A32" s="29"/>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15">
      <c r="A33" s="2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15">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15">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15">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row>
    <row r="37" spans="1:47" ht="15">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15">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15">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15">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15">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15">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15">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15">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15">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row>
    <row r="46" spans="1:47" ht="15">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15">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15">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15">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15">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row>
    <row r="51" spans="1:47" ht="15">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15">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5">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15">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15">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15">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row>
    <row r="57" spans="1:47" ht="15">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5">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5">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15">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5">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row>
    <row r="62" spans="1:47" ht="15">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5">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5">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5">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5">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5">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15">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5">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row>
    <row r="70" spans="1:47" ht="15">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5">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5">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5">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15">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5">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row>
    <row r="76" spans="1:47" ht="15">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5">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5">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5">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15">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5">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row>
    <row r="82" spans="1:47" ht="15">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5">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5">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5">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5">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5">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5">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5">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5">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5">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5">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15">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5">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row>
    <row r="95" spans="1:47" ht="15">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5">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5">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5">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5">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5">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15">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5">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row>
    <row r="103" spans="1:47" ht="15">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5">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5">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ht="15">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row>
    <row r="107" spans="1:47" ht="15">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row>
    <row r="108" spans="1:47" ht="15">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row>
    <row r="109" spans="1:47" ht="15">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row>
    <row r="110" spans="1:47" ht="15">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row>
    <row r="111" spans="1:47" ht="15">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row>
    <row r="112" spans="1:47" ht="15">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row>
    <row r="113" spans="1:47" ht="15">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row>
    <row r="114" spans="1:47" ht="15">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row>
    <row r="115" spans="1:47" ht="15">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row>
    <row r="116" spans="1:47" ht="15">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row>
    <row r="117" spans="1:47" ht="15">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row>
    <row r="118" spans="1:47" ht="15">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row>
    <row r="119" spans="1:47" ht="15">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row>
    <row r="120" spans="1:47" ht="15">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row>
    <row r="121" spans="1:47" ht="15">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row>
    <row r="122" spans="1:47" ht="15">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row>
    <row r="123" spans="1:47" ht="15">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row>
    <row r="124" spans="1:47" ht="15">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row>
    <row r="125" spans="1:47" ht="15">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row>
    <row r="126" spans="1:47" ht="15">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row>
    <row r="127" spans="1:47" ht="15">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row>
    <row r="128" spans="1:47" ht="15">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row>
    <row r="129" spans="1:47" ht="15">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row>
    <row r="130" spans="1:47" ht="15">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row>
    <row r="131" spans="1:47" ht="15">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row>
    <row r="132" spans="1:47" ht="15">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row>
    <row r="133" spans="1:47" ht="15">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row>
    <row r="134" spans="1:47" ht="15">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row>
    <row r="135" spans="1:47" ht="15">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row>
    <row r="136" spans="1:47" ht="15">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row>
    <row r="137" spans="1:47" ht="15">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row>
    <row r="138" spans="1:47" ht="15">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row>
    <row r="139" spans="1:47" ht="15">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row>
    <row r="140" spans="1:47" ht="15">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row>
    <row r="141" spans="1:47" ht="15">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row>
    <row r="142" spans="1:47" ht="15">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row>
    <row r="143" spans="1:47" ht="15">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row>
    <row r="144" spans="1:47" ht="15">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row>
    <row r="145" spans="1:47" ht="15">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row>
    <row r="146" spans="1:47" ht="15">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row>
    <row r="147" spans="1:47" ht="15">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row>
    <row r="148" spans="1:47" ht="15">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row>
    <row r="149" spans="1:47" ht="15">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row>
    <row r="150" spans="1:47" ht="15">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row>
    <row r="151" spans="1:47" ht="15">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row>
    <row r="152" spans="1:47" ht="15">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row>
    <row r="153" spans="1:47" ht="15">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row>
    <row r="154" spans="1:47" ht="15">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row>
    <row r="155" spans="1:47" ht="15">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row>
    <row r="156" spans="1:47" ht="15">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row>
    <row r="157" spans="1:47" ht="15">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row>
    <row r="158" spans="1:47" ht="15">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row>
    <row r="159" spans="1:47" ht="15">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row>
    <row r="160" spans="1:47" ht="15">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row>
    <row r="161" spans="1:47" ht="15">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row>
    <row r="162" spans="1:47" ht="15">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row>
    <row r="163" spans="1:47" ht="15">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row>
    <row r="164" spans="1:47" ht="15">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row>
    <row r="165" spans="1:47" ht="15">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row>
    <row r="166" spans="1:47" ht="15">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row>
    <row r="167" spans="1:47" ht="15">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row>
    <row r="168" spans="1:47" ht="15">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row>
    <row r="169" spans="1:47" ht="15">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row>
    <row r="170" spans="1:47" ht="15">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row>
    <row r="171" spans="1:47" ht="15">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row>
    <row r="172" spans="1:47" ht="15">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row>
    <row r="173" spans="1:47" ht="15">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row>
    <row r="174" spans="1:47" ht="15">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row>
    <row r="175" spans="1:47" ht="15">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row>
    <row r="176" spans="1:47" ht="15">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row>
    <row r="177" spans="1:47" ht="15">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row>
    <row r="178" spans="1:47" ht="15">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row>
    <row r="179" spans="1:47" ht="15">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row>
    <row r="180" spans="1:47" ht="15">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row>
    <row r="181" spans="1:47" ht="15">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row>
    <row r="182" spans="1:47" ht="15">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row>
    <row r="183" spans="1:47" ht="15">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row>
    <row r="184" spans="1:47" ht="15">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row>
    <row r="185" spans="1:47" ht="15">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row>
    <row r="186" spans="1:47" ht="15">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row>
    <row r="187" spans="1:47" ht="15">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row>
    <row r="188" spans="1:47" ht="15">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row>
    <row r="189" spans="1:47" ht="15">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row>
    <row r="190" spans="1:47" ht="15">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row>
    <row r="191" spans="1:47" ht="15">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row>
    <row r="192" spans="1:47" ht="15">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row>
    <row r="193" spans="1:47" ht="15">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row>
    <row r="194" spans="1:47" ht="15">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row>
    <row r="195" spans="1:47" ht="15">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row>
    <row r="196" spans="1:47" ht="15">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row>
    <row r="197" spans="1:47" ht="15">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row>
    <row r="198" spans="1:47" ht="15">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row>
    <row r="199" spans="1:47" ht="15">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row>
    <row r="200" spans="1:47" ht="15">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row>
    <row r="201" spans="1:47" ht="15">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row>
    <row r="202" spans="1:47" ht="15">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row>
    <row r="203" spans="1:47" ht="15">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row>
    <row r="204" spans="1:47" ht="15">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row>
    <row r="205" spans="1:47" ht="15">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row>
    <row r="206" spans="1:47" ht="15">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row>
    <row r="207" spans="1:47" ht="15">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row>
    <row r="208" spans="1:47" ht="15">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row>
    <row r="209" spans="1:47" ht="15">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row>
    <row r="210" spans="1:47" ht="15">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row>
    <row r="211" spans="1:47" ht="15">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row>
    <row r="212" spans="1:47" ht="15">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row>
    <row r="213" spans="1:47" ht="15">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row>
    <row r="214" spans="1:47" ht="15">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row>
    <row r="215" spans="1:47" ht="15">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row>
    <row r="216" spans="1:47" ht="15">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row>
    <row r="217" spans="1:47" ht="15">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row>
    <row r="218" spans="1:47" ht="15">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row>
    <row r="219" spans="1:47" ht="15">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row>
    <row r="220" spans="1:47" ht="15">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row>
    <row r="221" spans="1:47">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row>
    <row r="222" spans="1:47">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row>
    <row r="223" spans="1:47">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row>
    <row r="224" spans="1:47">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row>
    <row r="225" spans="1:47">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row>
    <row r="226" spans="1:47">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row>
    <row r="227" spans="1:47">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row>
    <row r="228" spans="1:47">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row>
    <row r="229" spans="1:47">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row>
    <row r="230" spans="1:47">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row>
    <row r="231" spans="1:47">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row>
    <row r="232" spans="1:47">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row>
    <row r="233" spans="1:47">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row>
    <row r="234" spans="1:47">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row>
    <row r="235" spans="1:47">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row>
    <row r="236" spans="1:47">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row>
    <row r="237" spans="1:47">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row>
    <row r="238" spans="1:47">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row>
    <row r="239" spans="1:47">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row>
    <row r="240" spans="1:47">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row>
    <row r="241" spans="1:47">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row>
    <row r="242" spans="1:47">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row>
    <row r="243" spans="1:47">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row>
    <row r="244" spans="1:47">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row>
    <row r="245" spans="1:47">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row>
    <row r="246" spans="1:47">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row>
    <row r="247" spans="1:47">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row>
    <row r="248" spans="1:47">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row>
    <row r="249" spans="1:47">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row>
    <row r="250" spans="1:47">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row>
    <row r="251" spans="1:47">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row>
    <row r="252" spans="1:47">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row>
    <row r="253" spans="1:47">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row>
    <row r="254" spans="1:47">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row>
    <row r="255" spans="1:47">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row>
    <row r="256" spans="1:47">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row>
    <row r="257" spans="1:47">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row>
    <row r="258" spans="1:47">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row>
    <row r="259" spans="1:47">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row>
    <row r="260" spans="1:47">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row>
    <row r="261" spans="1:47">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row>
    <row r="262" spans="1:47">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row>
    <row r="263" spans="1:47">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row>
    <row r="264" spans="1:47">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row>
    <row r="265" spans="1:47">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row>
    <row r="266" spans="1:47">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row>
    <row r="267" spans="1:47">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row>
    <row r="268" spans="1:47">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row>
    <row r="269" spans="1:47">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row>
    <row r="270" spans="1:47">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row>
    <row r="271" spans="1:47">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row>
    <row r="272" spans="1:47">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row>
    <row r="273" spans="1:47">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row>
    <row r="274" spans="1:47">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row>
    <row r="275" spans="1:47">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row>
    <row r="276" spans="1:47">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row>
    <row r="277" spans="1:47">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row>
    <row r="278" spans="1:47">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row>
    <row r="279" spans="1:47">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row>
    <row r="280" spans="1:47">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row>
    <row r="281" spans="1:47">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row>
    <row r="282" spans="1:47">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row>
    <row r="283" spans="1:47">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row>
    <row r="284" spans="1:47">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row>
    <row r="285" spans="1:47">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row>
    <row r="286" spans="1:47">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row>
    <row r="287" spans="1:47">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row>
    <row r="288" spans="1:47">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row>
    <row r="289" spans="1:47">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row>
    <row r="290" spans="1:47">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row>
    <row r="291" spans="1:47">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row>
    <row r="292" spans="1:47">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row>
    <row r="293" spans="1:47">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row>
    <row r="294" spans="1:47">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row>
    <row r="295" spans="1:47">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row>
    <row r="296" spans="1:47">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row>
    <row r="297" spans="1:47">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row>
    <row r="298" spans="1:47">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row>
    <row r="299" spans="1:47">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row>
    <row r="300" spans="1:47">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row>
    <row r="301" spans="1:47">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row>
    <row r="302" spans="1:47">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row>
    <row r="303" spans="1:47">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row>
    <row r="304" spans="1:47">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row>
    <row r="305" spans="1:47">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row>
    <row r="306" spans="1:47">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row>
    <row r="307" spans="1:47">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row>
    <row r="308" spans="1:47">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row>
    <row r="309" spans="1:47">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row>
    <row r="310" spans="1:47">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row>
    <row r="311" spans="1:47">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row>
    <row r="312" spans="1:47">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row>
    <row r="313" spans="1:47">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row>
    <row r="314" spans="1:47">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row>
    <row r="315" spans="1:47">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row>
    <row r="316" spans="1:47">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row>
    <row r="317" spans="1:47">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row>
    <row r="318" spans="1:47">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row>
    <row r="319" spans="1:47">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row>
    <row r="320" spans="1:47">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row>
    <row r="321" spans="1:47">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row>
    <row r="322" spans="1:47">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row>
    <row r="323" spans="1:47">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row>
    <row r="324" spans="1:47">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row>
    <row r="325" spans="1:47">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row>
    <row r="326" spans="1:47">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row>
    <row r="327" spans="1:47">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row>
    <row r="328" spans="1:47">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row>
    <row r="329" spans="1:47">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row>
    <row r="330" spans="1:47">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row>
    <row r="331" spans="1:47">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row>
    <row r="332" spans="1:47">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row>
    <row r="333" spans="1:47">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row>
    <row r="334" spans="1:47">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row>
    <row r="335" spans="1:47">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row>
    <row r="336" spans="1:47">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row>
    <row r="337" spans="1:47">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row>
    <row r="338" spans="1:47">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row>
    <row r="339" spans="1:47">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row>
    <row r="340" spans="1:47">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row>
    <row r="341" spans="1:47">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row>
    <row r="342" spans="1:47">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row>
    <row r="343" spans="1:47">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row>
    <row r="344" spans="1:47">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row>
    <row r="345" spans="1:47">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row>
    <row r="346" spans="1:47">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row>
    <row r="347" spans="1:47">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row>
    <row r="348" spans="1:47">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row>
    <row r="349" spans="1:47">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row>
    <row r="350" spans="1:47">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row>
    <row r="351" spans="1:47">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row>
    <row r="352" spans="1:47">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row>
    <row r="353" spans="1:47">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row>
    <row r="354" spans="1:47">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row>
    <row r="355" spans="1:47">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row>
    <row r="356" spans="1:47">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row>
    <row r="357" spans="1:47">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row>
    <row r="358" spans="1:47">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row>
    <row r="359" spans="1:47">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row>
    <row r="360" spans="1:47">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row>
    <row r="361" spans="1:47">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row>
    <row r="362" spans="1:47">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row>
    <row r="363" spans="1:47">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row>
    <row r="364" spans="1:47">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row>
    <row r="365" spans="1:47">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row>
    <row r="366" spans="1:47">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row>
    <row r="367" spans="1:47">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row>
    <row r="368" spans="1:47">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row>
    <row r="369" spans="1:47">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row>
    <row r="370" spans="1:47">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row>
    <row r="371" spans="1:47">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row>
    <row r="372" spans="1:47">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row>
    <row r="373" spans="1:47">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row>
    <row r="374" spans="1:47">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row>
    <row r="375" spans="1:47">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row>
    <row r="376" spans="1:47">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row>
    <row r="377" spans="1:47">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row>
    <row r="378" spans="1:47">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row>
    <row r="379" spans="1:47">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row>
    <row r="380" spans="1:47">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row>
    <row r="381" spans="1:47">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row>
    <row r="382" spans="1:47">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row>
    <row r="383" spans="1:47">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row>
    <row r="384" spans="1:47">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row>
    <row r="385" spans="1:47">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row>
    <row r="386" spans="1:47">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row>
    <row r="387" spans="1:47">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row>
    <row r="388" spans="1:47">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row>
    <row r="389" spans="1:47">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row>
    <row r="390" spans="1:47">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row>
    <row r="391" spans="1:47">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row>
    <row r="392" spans="1:47">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row>
    <row r="393" spans="1:47">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row>
    <row r="394" spans="1:47">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row>
    <row r="395" spans="1:47">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row>
    <row r="396" spans="1:47">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row>
    <row r="397" spans="1:47">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row>
    <row r="398" spans="1:47">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row>
    <row r="399" spans="1:47">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row>
    <row r="400" spans="1:47">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row>
    <row r="401" spans="1:47">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row>
    <row r="402" spans="1:47">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row>
    <row r="403" spans="1:47">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row>
    <row r="404" spans="1:47">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row>
    <row r="405" spans="1:47">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row>
    <row r="406" spans="1:47">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row>
    <row r="407" spans="1:47">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row>
    <row r="408" spans="1:47">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row>
    <row r="409" spans="1:47">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row>
    <row r="410" spans="1:47">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row>
    <row r="411" spans="1:47">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row>
    <row r="412" spans="1:47">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row>
    <row r="413" spans="1:47">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row>
    <row r="414" spans="1:47">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row>
    <row r="415" spans="1:47">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row>
    <row r="416" spans="1:47">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row>
    <row r="417" spans="1:47">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row>
    <row r="418" spans="1:47">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row>
    <row r="419" spans="1:47">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row>
    <row r="420" spans="1:47">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row>
    <row r="421" spans="1:47">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row>
    <row r="422" spans="1:47">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row>
    <row r="423" spans="1:47">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row>
    <row r="424" spans="1:47">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row>
    <row r="425" spans="1:47">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row>
    <row r="426" spans="1:47">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row>
    <row r="427" spans="1:47">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row>
    <row r="428" spans="1:47">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row>
    <row r="429" spans="1:47">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row>
    <row r="430" spans="1:47">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row>
    <row r="431" spans="1:47">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row>
    <row r="432" spans="1:47">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row>
    <row r="433" spans="1:47">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row>
    <row r="434" spans="1:47">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row>
    <row r="435" spans="1:47">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row>
    <row r="436" spans="1:47">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row>
    <row r="437" spans="1:47">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row>
    <row r="438" spans="1:47">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row>
    <row r="439" spans="1:47">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row>
    <row r="440" spans="1:47">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row>
    <row r="441" spans="1:47">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row>
    <row r="442" spans="1:47">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row>
    <row r="443" spans="1:47">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row>
    <row r="444" spans="1:47">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row>
    <row r="445" spans="1:47">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row>
    <row r="446" spans="1:47">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row>
    <row r="447" spans="1:47">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row>
    <row r="448" spans="1:47">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row>
    <row r="449" spans="1:47">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row>
    <row r="450" spans="1:47">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row>
    <row r="451" spans="1:47">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row>
    <row r="452" spans="1:47">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row>
    <row r="453" spans="1:47">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row>
    <row r="454" spans="1:47">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row>
    <row r="455" spans="1:47">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row>
    <row r="456" spans="1:47">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row>
    <row r="457" spans="1:47">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row>
    <row r="458" spans="1:47">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row>
    <row r="459" spans="1:47">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row>
    <row r="460" spans="1:47">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row>
    <row r="461" spans="1:47">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row>
    <row r="462" spans="1:47">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row>
    <row r="463" spans="1:47">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row>
    <row r="464" spans="1:47">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row>
    <row r="465" spans="1:47">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row>
    <row r="466" spans="1:47">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row>
    <row r="467" spans="1:47">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row>
    <row r="468" spans="1:47">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row>
    <row r="469" spans="1:47">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row>
    <row r="470" spans="1:47">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row>
    <row r="471" spans="1:47">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row>
    <row r="472" spans="1:47">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row>
    <row r="473" spans="1:47">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row>
    <row r="474" spans="1:47">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row>
    <row r="475" spans="1:47">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row>
    <row r="476" spans="1:47">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row>
    <row r="477" spans="1:47">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row>
    <row r="478" spans="1:47">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row>
    <row r="479" spans="1:47">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row>
    <row r="480" spans="1:47">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row>
    <row r="481" spans="1:47">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row>
    <row r="482" spans="1:47">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row>
    <row r="483" spans="1:47">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row>
    <row r="484" spans="1:47">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row>
    <row r="485" spans="1:47">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row>
    <row r="486" spans="1:47">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row>
    <row r="487" spans="1:47">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row>
    <row r="488" spans="1:47">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row>
    <row r="489" spans="1:47">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row>
    <row r="490" spans="1:47">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row>
    <row r="491" spans="1:47">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row>
    <row r="492" spans="1:47">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row>
    <row r="493" spans="1:47">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row>
    <row r="494" spans="1:47">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row>
    <row r="495" spans="1:47">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row>
    <row r="496" spans="1:47">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row>
    <row r="497" spans="1:47">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row>
    <row r="498" spans="1:47">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row>
    <row r="499" spans="1:47">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row>
    <row r="500" spans="1:47">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row>
    <row r="501" spans="1:47">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row>
    <row r="502" spans="1:47">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row>
    <row r="503" spans="1:47">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row>
    <row r="504" spans="1:47">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row>
    <row r="505" spans="1:47">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row>
    <row r="506" spans="1:47">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row>
    <row r="507" spans="1:47">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row>
    <row r="508" spans="1:47">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row>
    <row r="509" spans="1:47">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row>
    <row r="510" spans="1:47">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row>
    <row r="511" spans="1:47">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row>
    <row r="512" spans="1:47">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row>
    <row r="513" spans="1:47">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row>
    <row r="514" spans="1:47">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row>
    <row r="515" spans="1:47">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row>
    <row r="516" spans="1:47">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row>
    <row r="517" spans="1:47">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row>
    <row r="518" spans="1:47">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row>
    <row r="519" spans="1:47">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row>
    <row r="520" spans="1:47">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row>
    <row r="521" spans="1:47">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row>
    <row r="522" spans="1:47">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row>
    <row r="523" spans="1:47">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row>
    <row r="524" spans="1:47">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row>
    <row r="525" spans="1:47">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row>
    <row r="526" spans="1:47">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row>
    <row r="527" spans="1:47">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row>
    <row r="528" spans="1:47">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row>
    <row r="529" spans="1:47">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row>
    <row r="530" spans="1:47">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row>
    <row r="531" spans="1:47">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row>
    <row r="532" spans="1:47">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row>
    <row r="533" spans="1:47">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row>
    <row r="534" spans="1:47">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row>
    <row r="535" spans="1:47">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row>
    <row r="536" spans="1:47">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row>
    <row r="537" spans="1:47">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row>
    <row r="538" spans="1:47">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row>
    <row r="539" spans="1:47">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row>
    <row r="540" spans="1:47">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row>
    <row r="541" spans="1:47">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row>
    <row r="542" spans="1:47">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row>
    <row r="543" spans="1:47">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row>
    <row r="544" spans="1:47">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row>
    <row r="545" spans="1:47">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row>
    <row r="546" spans="1:47">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row>
    <row r="547" spans="1:47">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row>
    <row r="548" spans="1:47">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row>
    <row r="549" spans="1:47">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row>
    <row r="550" spans="1:47">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row>
    <row r="551" spans="1:47">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row>
    <row r="552" spans="1:47">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row>
    <row r="553" spans="1:47">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row>
    <row r="554" spans="1:47">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row>
    <row r="555" spans="1:47">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row>
    <row r="556" spans="1:47">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row>
    <row r="557" spans="1:47">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row>
    <row r="558" spans="1:47">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row>
    <row r="559" spans="1:47">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row>
    <row r="560" spans="1:47">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row>
    <row r="561" spans="1:47">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row>
    <row r="562" spans="1:47">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row>
    <row r="563" spans="1:47">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row>
    <row r="564" spans="1:47">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row>
    <row r="565" spans="1:47">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row>
    <row r="566" spans="1:47">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row>
    <row r="567" spans="1:47">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row>
    <row r="568" spans="1:47">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row>
    <row r="569" spans="1:47">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row>
    <row r="570" spans="1:47">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row>
    <row r="571" spans="1:47">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row>
    <row r="572" spans="1:47">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row>
    <row r="573" spans="1:47">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row>
    <row r="574" spans="1:47">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row>
    <row r="575" spans="1:47">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row>
    <row r="576" spans="1:47">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row>
    <row r="577" spans="1:47">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row>
    <row r="578" spans="1:47">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row>
    <row r="579" spans="1:47">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row>
    <row r="580" spans="1:47">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row>
    <row r="581" spans="1:47">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row>
    <row r="582" spans="1:47">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row>
    <row r="583" spans="1:47">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row>
    <row r="584" spans="1:47">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row>
    <row r="585" spans="1:47">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row>
    <row r="586" spans="1:47">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row>
    <row r="587" spans="1:47">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row>
    <row r="588" spans="1:47">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row>
    <row r="589" spans="1:47">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row>
    <row r="590" spans="1:47">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row>
    <row r="591" spans="1:47">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row>
    <row r="592" spans="1:47">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row>
    <row r="593" spans="1:47">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row>
    <row r="594" spans="1:47">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row>
    <row r="595" spans="1:47">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row>
    <row r="596" spans="1:47">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row>
    <row r="597" spans="1:47">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row>
    <row r="598" spans="1:47">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row>
    <row r="599" spans="1:47">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row>
    <row r="600" spans="1:47">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row>
    <row r="601" spans="1:47">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row>
    <row r="602" spans="1:47">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row>
    <row r="603" spans="1:47">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row>
    <row r="604" spans="1:47">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row>
    <row r="605" spans="1:47">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row>
    <row r="606" spans="1:47">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row>
    <row r="607" spans="1:47">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row>
    <row r="608" spans="1:47">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row>
    <row r="609" spans="1:47">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row>
    <row r="610" spans="1:47">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row>
    <row r="611" spans="1:47">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row>
    <row r="612" spans="1:47">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row>
    <row r="613" spans="1:47">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row>
    <row r="614" spans="1:47">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row>
    <row r="615" spans="1:47">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row>
    <row r="616" spans="1:47">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row>
    <row r="617" spans="1:47">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row>
    <row r="618" spans="1:47">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row>
    <row r="619" spans="1:47">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row>
    <row r="620" spans="1:47">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row>
    <row r="621" spans="1:47">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row>
    <row r="622" spans="1:47">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row>
    <row r="623" spans="1:47">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row>
    <row r="624" spans="1:47">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row>
    <row r="625" spans="1:47">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row>
    <row r="626" spans="1:47">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row>
    <row r="627" spans="1:47">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row>
    <row r="628" spans="1:47">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row>
    <row r="629" spans="1:47">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row>
    <row r="630" spans="1:47">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row>
    <row r="631" spans="1:47">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row>
    <row r="632" spans="1:47">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row>
    <row r="633" spans="1:47">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row>
    <row r="634" spans="1:47">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row>
    <row r="635" spans="1:47">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row>
    <row r="636" spans="1:47">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row>
    <row r="637" spans="1:47">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row>
    <row r="638" spans="1:47">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row>
    <row r="639" spans="1:47">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row>
    <row r="640" spans="1:47">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row>
    <row r="641" spans="1:47">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row>
    <row r="642" spans="1:47">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row>
    <row r="643" spans="1:47">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row>
    <row r="644" spans="1:47">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row>
    <row r="645" spans="1:47">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row>
    <row r="646" spans="1:47">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row>
    <row r="647" spans="1:47">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row>
    <row r="648" spans="1:47">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row>
    <row r="649" spans="1:47">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row>
    <row r="650" spans="1:47">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row>
    <row r="651" spans="1:47">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row>
    <row r="652" spans="1:47">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row>
    <row r="653" spans="1:47">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row>
    <row r="654" spans="1:47">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row>
    <row r="655" spans="1:47">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row>
    <row r="656" spans="1:47">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row>
    <row r="657" spans="1:47">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row>
    <row r="658" spans="1:47">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row>
    <row r="659" spans="1:47">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row>
    <row r="660" spans="1:47">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row>
    <row r="661" spans="1:47">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row>
    <row r="662" spans="1:47">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row>
    <row r="663" spans="1:47">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row>
    <row r="664" spans="1:47">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row>
    <row r="665" spans="1:47">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row>
    <row r="666" spans="1:47">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row>
    <row r="667" spans="1:47">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row>
    <row r="668" spans="1:47">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row>
    <row r="669" spans="1:47">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row>
    <row r="670" spans="1:47">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row>
    <row r="671" spans="1:47">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row>
    <row r="672" spans="1:47">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row>
    <row r="673" spans="1:47">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row>
    <row r="674" spans="1:47">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row>
    <row r="675" spans="1:47">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row>
    <row r="676" spans="1:47">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row>
    <row r="677" spans="1:47">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row>
    <row r="678" spans="1:47">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row>
    <row r="679" spans="1:47">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row>
    <row r="680" spans="1:47">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row>
    <row r="681" spans="1:47">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row>
    <row r="682" spans="1:47">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row>
    <row r="683" spans="1:47">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row>
    <row r="684" spans="1:47">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row>
    <row r="685" spans="1:47">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row>
    <row r="686" spans="1:47">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row>
    <row r="687" spans="1:47">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row>
    <row r="688" spans="1:47">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row>
    <row r="689" spans="1:47">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row>
    <row r="690" spans="1:47">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row>
    <row r="691" spans="1:47">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row>
    <row r="692" spans="1:47">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row>
    <row r="693" spans="1:47">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row>
    <row r="694" spans="1:47">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row>
    <row r="695" spans="1:47">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row>
    <row r="696" spans="1:47">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row>
    <row r="697" spans="1:47">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row>
    <row r="698" spans="1:47">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row>
    <row r="699" spans="1:47">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row>
    <row r="700" spans="1:47">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row>
    <row r="701" spans="1:47">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row>
    <row r="702" spans="1:47">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row>
    <row r="703" spans="1:47">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row>
    <row r="704" spans="1:47">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row>
    <row r="705" spans="1:47">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row>
    <row r="706" spans="1:47">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row>
    <row r="707" spans="1:47">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row>
    <row r="708" spans="1:47">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row>
    <row r="709" spans="1:47">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row>
    <row r="710" spans="1:47">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row>
    <row r="711" spans="1:47">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row>
    <row r="712" spans="1:47">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row>
    <row r="713" spans="1:47">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row>
    <row r="714" spans="1:47">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row>
    <row r="715" spans="1:47">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row>
    <row r="716" spans="1:47">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row>
    <row r="717" spans="1:47">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row>
    <row r="718" spans="1:47">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row>
    <row r="719" spans="1:47">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row>
    <row r="720" spans="1:47">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row>
    <row r="721" spans="1:47">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row>
    <row r="722" spans="1:47">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row>
    <row r="723" spans="1:47">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row>
    <row r="724" spans="1:47">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row>
    <row r="725" spans="1:47">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row>
    <row r="726" spans="1:47">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row>
    <row r="727" spans="1:47">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row>
    <row r="728" spans="1:47">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row>
    <row r="729" spans="1:47">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row>
    <row r="730" spans="1:47">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row>
    <row r="731" spans="1:47">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row>
    <row r="732" spans="1:47">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row>
    <row r="733" spans="1:47">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row>
    <row r="734" spans="1:47">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row>
    <row r="735" spans="1:47">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row>
    <row r="736" spans="1:47">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row>
    <row r="737" spans="1:47">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row>
    <row r="738" spans="1:47">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row>
    <row r="739" spans="1:47">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row>
    <row r="740" spans="1:47">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row>
    <row r="741" spans="1:47">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row>
    <row r="742" spans="1:47">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row>
    <row r="743" spans="1:47">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row>
    <row r="744" spans="1:47">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row>
    <row r="745" spans="1:47">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row>
    <row r="746" spans="1:47">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row>
    <row r="747" spans="1:47">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row>
    <row r="748" spans="1:47">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row>
    <row r="749" spans="1:47">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row>
    <row r="750" spans="1:47">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row>
    <row r="751" spans="1:47">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row>
    <row r="752" spans="1:47">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row>
    <row r="753" spans="1:47">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row>
    <row r="754" spans="1:47">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row>
    <row r="755" spans="1:47">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row>
    <row r="756" spans="1:47">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row>
    <row r="757" spans="1:47">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row>
    <row r="758" spans="1:47">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row>
    <row r="759" spans="1:47">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row>
    <row r="760" spans="1:47">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row>
    <row r="761" spans="1:47">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row>
    <row r="762" spans="1:47">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row>
    <row r="763" spans="1:47">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row>
    <row r="764" spans="1:47">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row>
    <row r="765" spans="1:47">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row>
    <row r="766" spans="1:47">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row>
    <row r="767" spans="1:47">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row>
    <row r="768" spans="1:47">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row>
    <row r="769" spans="1:47">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row>
    <row r="770" spans="1:47">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row>
    <row r="771" spans="1:47">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row>
    <row r="772" spans="1:47">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row>
    <row r="773" spans="1:47">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row>
    <row r="774" spans="1:47">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row>
    <row r="775" spans="1:47">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row>
    <row r="776" spans="1:47">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row>
    <row r="777" spans="1:47">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row>
    <row r="778" spans="1:47">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row>
    <row r="779" spans="1:47">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row>
    <row r="780" spans="1:47">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row>
    <row r="781" spans="1:47">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row>
    <row r="782" spans="1:47">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row>
    <row r="783" spans="1:47">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row>
    <row r="784" spans="1:47">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row>
    <row r="785" spans="1:47">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row>
    <row r="786" spans="1:47">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row>
    <row r="787" spans="1:47">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row>
    <row r="788" spans="1:47">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row>
    <row r="789" spans="1:47">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row>
    <row r="790" spans="1:47">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row>
    <row r="791" spans="1:47">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row>
    <row r="792" spans="1:47">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row>
    <row r="793" spans="1:47">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row>
    <row r="794" spans="1:47">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row>
    <row r="795" spans="1:47">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row>
    <row r="796" spans="1:47">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row>
    <row r="797" spans="1:47">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row>
    <row r="798" spans="1:47">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row>
    <row r="799" spans="1:47">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row>
    <row r="800" spans="1:47">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row>
    <row r="801" spans="1:47">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row>
    <row r="802" spans="1:47">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row>
    <row r="803" spans="1:47">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row>
    <row r="804" spans="1:47">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row>
    <row r="805" spans="1:47">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row>
    <row r="806" spans="1:47">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row>
    <row r="807" spans="1:47">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row>
    <row r="808" spans="1:47">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row>
    <row r="809" spans="1:47">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row>
    <row r="810" spans="1:47">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row>
    <row r="811" spans="1:47">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row>
    <row r="812" spans="1:47">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row>
    <row r="813" spans="1:47">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row>
    <row r="814" spans="1:47">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row>
    <row r="815" spans="1:47">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row>
    <row r="816" spans="1:47">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row>
    <row r="817" spans="1:47">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row>
    <row r="818" spans="1:47">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row>
    <row r="819" spans="1:47">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row>
    <row r="820" spans="1:47">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row>
    <row r="821" spans="1:47">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row>
    <row r="822" spans="1:47">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row>
    <row r="823" spans="1:47">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row>
    <row r="824" spans="1:47">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row>
    <row r="825" spans="1:47">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row>
    <row r="826" spans="1:47">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row>
    <row r="827" spans="1:47">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row>
    <row r="828" spans="1:47">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row>
    <row r="829" spans="1:47">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row>
    <row r="830" spans="1:47">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row>
    <row r="831" spans="1:47">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row>
    <row r="832" spans="1:47">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row>
    <row r="833" spans="1:47">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row>
    <row r="834" spans="1:47">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row>
    <row r="835" spans="1:47">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row>
    <row r="836" spans="1:47">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row>
    <row r="837" spans="1:47">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row>
    <row r="838" spans="1:47">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row>
    <row r="839" spans="1:47">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row>
    <row r="840" spans="1:47">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row>
    <row r="841" spans="1:47">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row>
    <row r="842" spans="1:47">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row>
    <row r="843" spans="1:47">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row>
    <row r="844" spans="1:47">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row>
    <row r="845" spans="1:47">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row>
    <row r="846" spans="1:47">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row>
    <row r="847" spans="1:47">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row>
    <row r="848" spans="1:47">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row>
    <row r="849" spans="1:47">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row>
    <row r="850" spans="1:47">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row>
    <row r="851" spans="1:47">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row>
    <row r="852" spans="1:47">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row>
    <row r="853" spans="1:47">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row>
    <row r="854" spans="1:47">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row>
    <row r="855" spans="1:47">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row>
    <row r="856" spans="1:47">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row>
    <row r="857" spans="1:47">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row>
    <row r="858" spans="1:47">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row>
    <row r="859" spans="1:47">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row>
    <row r="860" spans="1:47">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row>
    <row r="861" spans="1:47">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row>
    <row r="862" spans="1:47">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row>
    <row r="863" spans="1:47">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row>
    <row r="864" spans="1:47">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row>
    <row r="865" spans="1:47">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row>
    <row r="866" spans="1:47">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row>
    <row r="867" spans="1:47">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row>
    <row r="868" spans="1:47">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row>
    <row r="869" spans="1:47">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row>
    <row r="870" spans="1:47">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row>
    <row r="871" spans="1:47">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row>
    <row r="872" spans="1:47">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row>
    <row r="873" spans="1:47">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row>
    <row r="874" spans="1:47">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row>
    <row r="875" spans="1:47">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row>
    <row r="876" spans="1:47">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row>
    <row r="877" spans="1:47">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row>
    <row r="878" spans="1:47">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row>
    <row r="879" spans="1:47">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row>
    <row r="880" spans="1:47">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row>
    <row r="881" spans="1:47">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row>
    <row r="882" spans="1:47">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row>
    <row r="883" spans="1:47">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row>
    <row r="884" spans="1:47">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row>
    <row r="885" spans="1:47">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row>
    <row r="886" spans="1:47">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row>
    <row r="887" spans="1:47">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row>
    <row r="888" spans="1:47">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row>
    <row r="889" spans="1:47">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row>
    <row r="890" spans="1:47">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row>
    <row r="891" spans="1:47">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row>
    <row r="892" spans="1:47">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row>
    <row r="893" spans="1:47">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row>
    <row r="894" spans="1:47">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row>
    <row r="895" spans="1:47">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row>
    <row r="896" spans="1:47">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row>
    <row r="897" spans="1:47">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row>
    <row r="898" spans="1:47">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row>
    <row r="899" spans="1:47">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row>
    <row r="900" spans="1:47">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row>
    <row r="901" spans="1:47">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row>
    <row r="902" spans="1:47">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row>
    <row r="903" spans="1:47">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row>
    <row r="904" spans="1:47">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row>
    <row r="905" spans="1:47">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row>
    <row r="906" spans="1:47">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row>
    <row r="907" spans="1:47">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row>
    <row r="908" spans="1:47">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row>
    <row r="909" spans="1:47">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row>
    <row r="910" spans="1:47">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row>
    <row r="911" spans="1:47">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row>
    <row r="912" spans="1:47">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row>
    <row r="913" spans="1:47">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row>
    <row r="914" spans="1:47">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row>
    <row r="915" spans="1:47">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row>
    <row r="916" spans="1:47">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row>
    <row r="917" spans="1:47">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row>
    <row r="918" spans="1:47">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row>
    <row r="919" spans="1:47">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row>
    <row r="920" spans="1:47">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row>
    <row r="921" spans="1:47">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row>
    <row r="922" spans="1:47">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row>
    <row r="923" spans="1:47">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row>
    <row r="924" spans="1:47">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row>
    <row r="925" spans="1:47">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row>
    <row r="926" spans="1:47">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row>
    <row r="927" spans="1:47">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row>
    <row r="928" spans="1:47">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row>
    <row r="929" spans="1:47">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row>
    <row r="930" spans="1:47">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row>
    <row r="931" spans="1:47">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row>
    <row r="932" spans="1:47">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row>
    <row r="933" spans="1:47">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row>
    <row r="934" spans="1:47">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row>
    <row r="935" spans="1:47">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row>
    <row r="936" spans="1:47">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row>
    <row r="937" spans="1:47">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row>
    <row r="938" spans="1:47">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row>
    <row r="939" spans="1:47">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row>
    <row r="940" spans="1:47">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row>
    <row r="941" spans="1:47">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row>
    <row r="942" spans="1:47">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row>
    <row r="943" spans="1:47">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row>
    <row r="944" spans="1:47">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row>
    <row r="945" spans="1:47">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row>
    <row r="946" spans="1:47">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row>
    <row r="947" spans="1:47">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row>
    <row r="948" spans="1:47">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row>
    <row r="949" spans="1:47">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row>
    <row r="950" spans="1:47">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row>
    <row r="951" spans="1:47">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row>
    <row r="952" spans="1:47">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row>
    <row r="953" spans="1:47">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row>
    <row r="954" spans="1:47">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row>
    <row r="955" spans="1:47">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row>
    <row r="956" spans="1:47">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row>
    <row r="957" spans="1:47">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row>
    <row r="958" spans="1:47">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row>
    <row r="959" spans="1:47">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row>
    <row r="960" spans="1:47">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row>
    <row r="961" spans="1:47">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row>
    <row r="962" spans="1:47">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row>
    <row r="963" spans="1:47">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row>
    <row r="964" spans="1:47">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row>
    <row r="965" spans="1:47">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row>
    <row r="966" spans="1:47">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row>
    <row r="967" spans="1:47">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row>
    <row r="968" spans="1:47">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row>
    <row r="969" spans="1:47">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row>
    <row r="970" spans="1:47">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row>
    <row r="971" spans="1:47">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row>
    <row r="972" spans="1:47">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row>
    <row r="973" spans="1:47">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row>
    <row r="974" spans="1:47">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row>
    <row r="975" spans="1:47">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row>
    <row r="976" spans="1:47">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row>
    <row r="977" spans="1:47">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row>
    <row r="978" spans="1:47">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row>
    <row r="979" spans="1:47">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row>
    <row r="980" spans="1:47">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row>
    <row r="981" spans="1:47">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row>
    <row r="982" spans="1:47">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row>
    <row r="983" spans="1:47">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row>
    <row r="984" spans="1:47">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row>
    <row r="985" spans="1:47">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row>
    <row r="986" spans="1:47">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row>
    <row r="987" spans="1:47">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row>
    <row r="988" spans="1:47">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row>
    <row r="989" spans="1:47">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row>
    <row r="990" spans="1:47">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row>
    <row r="991" spans="1:47">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row>
    <row r="992" spans="1:47">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row>
    <row r="993" spans="1:47">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row>
    <row r="994" spans="1:47">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row>
    <row r="995" spans="1:47">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row>
    <row r="996" spans="1:47">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row>
    <row r="997" spans="1:47">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row>
    <row r="998" spans="1:47">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row>
    <row r="999" spans="1:47">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row>
    <row r="1000" spans="1:47">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row>
  </sheetData>
  <sheetProtection algorithmName="SHA-512" hashValue="E0GVb7B+DgvOSI2yWLdXsxqIB4fcCkAOWWG3sXTqbWGFlrtS2XG9X8KbN7+BXaZ5mm7+mF/p46kzPf/BhXPTog==" saltValue="uWmPUVsehB0HMfB7nt9nn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AT1000"/>
  <sheetViews>
    <sheetView showGridLines="0" topLeftCell="AR11" zoomScale="84" zoomScaleNormal="84" workbookViewId="0">
      <selection activeCell="AR11" sqref="AR11"/>
    </sheetView>
  </sheetViews>
  <sheetFormatPr baseColWidth="10" defaultColWidth="12.625" defaultRowHeight="15" customHeight="1"/>
  <cols>
    <col min="1" max="1" width="4.5" customWidth="1"/>
    <col min="2" max="2" width="4.375" customWidth="1"/>
    <col min="3" max="4" width="34.25" customWidth="1"/>
    <col min="5" max="5" width="47.625" customWidth="1"/>
    <col min="6" max="6" width="36.125" customWidth="1"/>
    <col min="7" max="7" width="46.25" customWidth="1"/>
    <col min="8" max="12" width="36.125" customWidth="1"/>
    <col min="13" max="15" width="3.75" customWidth="1"/>
    <col min="16" max="16" width="4.75" customWidth="1"/>
    <col min="17" max="17" width="14.25" customWidth="1"/>
    <col min="18" max="18" width="47.5" customWidth="1"/>
    <col min="19" max="20" width="11.375" customWidth="1"/>
    <col min="21" max="21" width="6.125" customWidth="1"/>
    <col min="22" max="22" width="5.625" customWidth="1"/>
    <col min="23" max="23" width="5" customWidth="1"/>
    <col min="24" max="24" width="7.625" customWidth="1"/>
    <col min="25" max="25" width="11.375" customWidth="1"/>
    <col min="26" max="26" width="6.75" customWidth="1"/>
    <col min="27" max="27" width="7.375" customWidth="1"/>
    <col min="28" max="30" width="3.75" customWidth="1"/>
    <col min="31" max="31" width="4.75" customWidth="1"/>
    <col min="32" max="32" width="11" customWidth="1"/>
    <col min="33" max="33" width="47.875" customWidth="1"/>
    <col min="34" max="34" width="11" customWidth="1"/>
    <col min="35" max="35" width="15.125" customWidth="1"/>
    <col min="36" max="36" width="12.625" customWidth="1"/>
    <col min="37" max="37" width="28.625" customWidth="1"/>
    <col min="38" max="39" width="11" customWidth="1"/>
    <col min="40" max="41" width="54.5" hidden="1" customWidth="1"/>
    <col min="42" max="43" width="54.5" customWidth="1"/>
    <col min="44" max="44" width="42.25" customWidth="1"/>
    <col min="45" max="45" width="37.25" customWidth="1"/>
    <col min="46" max="46" width="25.875" customWidth="1"/>
  </cols>
  <sheetData>
    <row r="1" spans="1:46" ht="14.25">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46" ht="39" customHeight="1">
      <c r="A2" s="29"/>
      <c r="B2" s="528"/>
      <c r="C2" s="418"/>
      <c r="D2" s="530" t="s">
        <v>221</v>
      </c>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8"/>
      <c r="AT2" s="84" t="s">
        <v>222</v>
      </c>
    </row>
    <row r="3" spans="1:46" ht="29.25" customHeight="1">
      <c r="A3" s="29"/>
      <c r="B3" s="529"/>
      <c r="C3" s="421"/>
      <c r="D3" s="494"/>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4"/>
      <c r="AT3" s="85" t="s">
        <v>223</v>
      </c>
    </row>
    <row r="4" spans="1:46" ht="37.5" customHeight="1">
      <c r="A4" s="29"/>
      <c r="B4" s="494"/>
      <c r="C4" s="424"/>
      <c r="D4" s="561" t="s">
        <v>224</v>
      </c>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2"/>
      <c r="AT4" s="86" t="s">
        <v>225</v>
      </c>
    </row>
    <row r="5" spans="1:46" ht="10.5" customHeight="1">
      <c r="A5" s="29"/>
      <c r="B5" s="501"/>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row>
    <row r="6" spans="1:46" ht="30" customHeight="1">
      <c r="A6" s="40"/>
      <c r="B6" s="547" t="s">
        <v>226</v>
      </c>
      <c r="C6" s="538" t="s">
        <v>227</v>
      </c>
      <c r="D6" s="514"/>
      <c r="E6" s="514"/>
      <c r="F6" s="514"/>
      <c r="G6" s="514"/>
      <c r="H6" s="514"/>
      <c r="I6" s="514"/>
      <c r="J6" s="514"/>
      <c r="K6" s="514"/>
      <c r="L6" s="515"/>
      <c r="M6" s="539" t="s">
        <v>189</v>
      </c>
      <c r="N6" s="514"/>
      <c r="O6" s="514"/>
      <c r="P6" s="514"/>
      <c r="Q6" s="515"/>
      <c r="R6" s="540" t="s">
        <v>228</v>
      </c>
      <c r="S6" s="514"/>
      <c r="T6" s="514"/>
      <c r="U6" s="514"/>
      <c r="V6" s="514"/>
      <c r="W6" s="514"/>
      <c r="X6" s="514"/>
      <c r="Y6" s="514"/>
      <c r="Z6" s="514"/>
      <c r="AA6" s="515"/>
      <c r="AB6" s="539" t="s">
        <v>229</v>
      </c>
      <c r="AC6" s="514"/>
      <c r="AD6" s="514"/>
      <c r="AE6" s="514"/>
      <c r="AF6" s="515"/>
      <c r="AG6" s="541" t="s">
        <v>230</v>
      </c>
      <c r="AH6" s="514"/>
      <c r="AI6" s="514"/>
      <c r="AJ6" s="514"/>
      <c r="AK6" s="514"/>
      <c r="AL6" s="514"/>
      <c r="AM6" s="515"/>
      <c r="AN6" s="542" t="s">
        <v>231</v>
      </c>
      <c r="AO6" s="514"/>
      <c r="AP6" s="514"/>
      <c r="AQ6" s="514"/>
      <c r="AR6" s="515"/>
      <c r="AS6" s="562" t="s">
        <v>232</v>
      </c>
      <c r="AT6" s="558"/>
    </row>
    <row r="7" spans="1:46" ht="42.75" customHeight="1">
      <c r="A7" s="40"/>
      <c r="B7" s="548"/>
      <c r="C7" s="549" t="s">
        <v>156</v>
      </c>
      <c r="D7" s="549" t="s">
        <v>321</v>
      </c>
      <c r="E7" s="549" t="s">
        <v>160</v>
      </c>
      <c r="F7" s="549" t="s">
        <v>164</v>
      </c>
      <c r="G7" s="549" t="s">
        <v>233</v>
      </c>
      <c r="H7" s="549" t="s">
        <v>172</v>
      </c>
      <c r="I7" s="549" t="s">
        <v>234</v>
      </c>
      <c r="J7" s="549" t="s">
        <v>180</v>
      </c>
      <c r="K7" s="549" t="s">
        <v>184</v>
      </c>
      <c r="L7" s="549" t="s">
        <v>186</v>
      </c>
      <c r="M7" s="550" t="s">
        <v>138</v>
      </c>
      <c r="N7" s="550" t="s">
        <v>139</v>
      </c>
      <c r="O7" s="550" t="s">
        <v>110</v>
      </c>
      <c r="P7" s="61"/>
      <c r="Q7" s="550" t="s">
        <v>235</v>
      </c>
      <c r="R7" s="551" t="s">
        <v>236</v>
      </c>
      <c r="S7" s="543" t="s">
        <v>237</v>
      </c>
      <c r="T7" s="515"/>
      <c r="U7" s="552" t="s">
        <v>168</v>
      </c>
      <c r="V7" s="552" t="s">
        <v>170</v>
      </c>
      <c r="W7" s="552" t="s">
        <v>174</v>
      </c>
      <c r="X7" s="552" t="s">
        <v>178</v>
      </c>
      <c r="Y7" s="551" t="s">
        <v>238</v>
      </c>
      <c r="Z7" s="553" t="s">
        <v>138</v>
      </c>
      <c r="AA7" s="553" t="s">
        <v>139</v>
      </c>
      <c r="AB7" s="550" t="s">
        <v>138</v>
      </c>
      <c r="AC7" s="550" t="s">
        <v>139</v>
      </c>
      <c r="AD7" s="550" t="s">
        <v>110</v>
      </c>
      <c r="AE7" s="61"/>
      <c r="AF7" s="550" t="s">
        <v>235</v>
      </c>
      <c r="AG7" s="554" t="s">
        <v>182</v>
      </c>
      <c r="AH7" s="554" t="s">
        <v>162</v>
      </c>
      <c r="AI7" s="554" t="s">
        <v>49</v>
      </c>
      <c r="AJ7" s="544" t="s">
        <v>191</v>
      </c>
      <c r="AK7" s="515"/>
      <c r="AL7" s="544" t="s">
        <v>194</v>
      </c>
      <c r="AM7" s="515"/>
      <c r="AN7" s="80" t="s">
        <v>204</v>
      </c>
      <c r="AO7" s="555" t="s">
        <v>232</v>
      </c>
      <c r="AP7" s="80" t="s">
        <v>206</v>
      </c>
      <c r="AQ7" s="555" t="s">
        <v>232</v>
      </c>
      <c r="AR7" s="80" t="s">
        <v>239</v>
      </c>
      <c r="AS7" s="559"/>
      <c r="AT7" s="560"/>
    </row>
    <row r="8" spans="1:46" ht="76.5" customHeight="1">
      <c r="A8" s="40"/>
      <c r="B8" s="556"/>
      <c r="C8" s="556"/>
      <c r="D8" s="556"/>
      <c r="E8" s="556"/>
      <c r="F8" s="556"/>
      <c r="G8" s="556"/>
      <c r="H8" s="556"/>
      <c r="I8" s="556"/>
      <c r="J8" s="556"/>
      <c r="K8" s="556"/>
      <c r="L8" s="556"/>
      <c r="M8" s="556"/>
      <c r="N8" s="556"/>
      <c r="O8" s="556"/>
      <c r="P8" s="62" t="s">
        <v>240</v>
      </c>
      <c r="Q8" s="556"/>
      <c r="R8" s="556"/>
      <c r="S8" s="71" t="s">
        <v>241</v>
      </c>
      <c r="T8" s="71" t="s">
        <v>242</v>
      </c>
      <c r="U8" s="556"/>
      <c r="V8" s="556"/>
      <c r="W8" s="556"/>
      <c r="X8" s="556"/>
      <c r="Y8" s="556"/>
      <c r="Z8" s="556"/>
      <c r="AA8" s="556"/>
      <c r="AB8" s="556"/>
      <c r="AC8" s="556"/>
      <c r="AD8" s="556"/>
      <c r="AE8" s="62" t="s">
        <v>240</v>
      </c>
      <c r="AF8" s="556"/>
      <c r="AG8" s="556"/>
      <c r="AH8" s="556"/>
      <c r="AI8" s="556"/>
      <c r="AJ8" s="81" t="s">
        <v>243</v>
      </c>
      <c r="AK8" s="81" t="s">
        <v>156</v>
      </c>
      <c r="AL8" s="81" t="s">
        <v>244</v>
      </c>
      <c r="AM8" s="81" t="s">
        <v>245</v>
      </c>
      <c r="AN8" s="80" t="s">
        <v>246</v>
      </c>
      <c r="AO8" s="556"/>
      <c r="AP8" s="80" t="s">
        <v>246</v>
      </c>
      <c r="AQ8" s="556"/>
      <c r="AR8" s="80" t="s">
        <v>246</v>
      </c>
      <c r="AS8" s="563"/>
      <c r="AT8" s="564"/>
    </row>
    <row r="9" spans="1:46" ht="172.5" customHeight="1">
      <c r="A9" s="29"/>
      <c r="B9" s="46">
        <v>1</v>
      </c>
      <c r="C9" s="48" t="s">
        <v>74</v>
      </c>
      <c r="D9" s="48" t="s">
        <v>99</v>
      </c>
      <c r="E9" s="117" t="s">
        <v>463</v>
      </c>
      <c r="F9" s="49" t="s">
        <v>65</v>
      </c>
      <c r="G9" s="118" t="s">
        <v>548</v>
      </c>
      <c r="H9" s="95" t="s">
        <v>431</v>
      </c>
      <c r="I9" s="96" t="s">
        <v>549</v>
      </c>
      <c r="J9" s="48" t="s">
        <v>550</v>
      </c>
      <c r="K9" s="49" t="s">
        <v>80</v>
      </c>
      <c r="L9" s="102" t="s">
        <v>77</v>
      </c>
      <c r="M9" s="64">
        <v>1</v>
      </c>
      <c r="N9" s="64">
        <v>3</v>
      </c>
      <c r="O9" s="65">
        <f t="shared" ref="O9:O11" si="0">+M9*N9</f>
        <v>3</v>
      </c>
      <c r="P9" s="64">
        <f t="shared" ref="P9:P11" si="1">(IFERROR(VALUE(CONCATENATE(M9,N9)),0))</f>
        <v>13</v>
      </c>
      <c r="Q9" s="106">
        <f>(IFERROR(VLOOKUP(P9,'[1]INF GENERAL'!$F$3:$H$27,2,FALSE),0))</f>
        <v>0</v>
      </c>
      <c r="R9" s="122" t="s">
        <v>551</v>
      </c>
      <c r="S9" s="63" t="s">
        <v>468</v>
      </c>
      <c r="T9" s="63"/>
      <c r="U9" s="72">
        <v>25</v>
      </c>
      <c r="V9" s="72">
        <v>25</v>
      </c>
      <c r="W9" s="72">
        <v>20</v>
      </c>
      <c r="X9" s="72">
        <v>25</v>
      </c>
      <c r="Y9" s="73">
        <f t="shared" ref="Y9:Y11" si="2">U9+V9+W9+X9</f>
        <v>95</v>
      </c>
      <c r="Z9" s="63">
        <v>2</v>
      </c>
      <c r="AA9" s="63"/>
      <c r="AB9" s="49">
        <v>1</v>
      </c>
      <c r="AC9" s="49">
        <v>2</v>
      </c>
      <c r="AD9" s="49">
        <v>2</v>
      </c>
      <c r="AE9" s="49">
        <f t="shared" ref="AE9:AE11" si="3">IFERROR(VALUE(CONCATENATE(AB9,AC9)),0)</f>
        <v>12</v>
      </c>
      <c r="AF9" s="106">
        <f>(IFERROR(VLOOKUP(AE9,'[1]INF GENERAL'!$F$3:$H$27,2,FALSE),0))</f>
        <v>0</v>
      </c>
      <c r="AG9" s="48" t="s">
        <v>551</v>
      </c>
      <c r="AH9" s="49" t="s">
        <v>43</v>
      </c>
      <c r="AI9" s="49" t="s">
        <v>51</v>
      </c>
      <c r="AJ9" s="49" t="s">
        <v>65</v>
      </c>
      <c r="AK9" s="49" t="s">
        <v>74</v>
      </c>
      <c r="AL9" s="82">
        <v>44937</v>
      </c>
      <c r="AM9" s="82">
        <v>45291</v>
      </c>
      <c r="AN9" s="48" t="s">
        <v>552</v>
      </c>
      <c r="AO9" s="83" t="s">
        <v>286</v>
      </c>
      <c r="AP9" s="48" t="s">
        <v>553</v>
      </c>
      <c r="AQ9" s="83" t="s">
        <v>542</v>
      </c>
      <c r="AR9" s="123" t="s">
        <v>554</v>
      </c>
      <c r="AS9" s="545" t="s">
        <v>261</v>
      </c>
      <c r="AT9" s="546"/>
    </row>
    <row r="10" spans="1:46" ht="172.5" customHeight="1">
      <c r="A10" s="29"/>
      <c r="B10" s="46">
        <v>2</v>
      </c>
      <c r="C10" s="48" t="s">
        <v>74</v>
      </c>
      <c r="D10" s="48" t="s">
        <v>99</v>
      </c>
      <c r="E10" s="119" t="s">
        <v>555</v>
      </c>
      <c r="F10" s="49" t="s">
        <v>65</v>
      </c>
      <c r="G10" s="118" t="s">
        <v>556</v>
      </c>
      <c r="H10" s="95" t="s">
        <v>557</v>
      </c>
      <c r="I10" s="96" t="s">
        <v>549</v>
      </c>
      <c r="J10" s="48" t="s">
        <v>550</v>
      </c>
      <c r="K10" s="120" t="s">
        <v>80</v>
      </c>
      <c r="L10" s="121" t="s">
        <v>77</v>
      </c>
      <c r="M10" s="64">
        <v>1</v>
      </c>
      <c r="N10" s="64">
        <v>3</v>
      </c>
      <c r="O10" s="65">
        <f t="shared" si="0"/>
        <v>3</v>
      </c>
      <c r="P10" s="64">
        <f t="shared" si="1"/>
        <v>13</v>
      </c>
      <c r="Q10" s="106">
        <f>(IFERROR(VLOOKUP(P10,'[1]INF GENERAL'!$F$3:$H$27,2,FALSE),0))</f>
        <v>0</v>
      </c>
      <c r="R10" s="96" t="s">
        <v>558</v>
      </c>
      <c r="S10" s="63" t="s">
        <v>468</v>
      </c>
      <c r="T10" s="63"/>
      <c r="U10" s="72">
        <v>25</v>
      </c>
      <c r="V10" s="72">
        <v>25</v>
      </c>
      <c r="W10" s="72">
        <v>20</v>
      </c>
      <c r="X10" s="72">
        <v>25</v>
      </c>
      <c r="Y10" s="73">
        <f t="shared" si="2"/>
        <v>95</v>
      </c>
      <c r="Z10" s="63">
        <v>2</v>
      </c>
      <c r="AA10" s="63"/>
      <c r="AB10" s="49">
        <v>1</v>
      </c>
      <c r="AC10" s="49">
        <v>2</v>
      </c>
      <c r="AD10" s="49">
        <f t="shared" ref="AD10:AD11" si="4">+AB10*AC10</f>
        <v>2</v>
      </c>
      <c r="AE10" s="49">
        <f t="shared" si="3"/>
        <v>12</v>
      </c>
      <c r="AF10" s="106">
        <f>(IFERROR(VLOOKUP(AE10,'[1]INF GENERAL'!$F$3:$H$27,2,FALSE),0))</f>
        <v>0</v>
      </c>
      <c r="AG10" s="95" t="s">
        <v>559</v>
      </c>
      <c r="AH10" s="49" t="s">
        <v>43</v>
      </c>
      <c r="AI10" s="49" t="s">
        <v>51</v>
      </c>
      <c r="AJ10" s="49" t="s">
        <v>65</v>
      </c>
      <c r="AK10" s="49" t="s">
        <v>74</v>
      </c>
      <c r="AL10" s="82">
        <v>44937</v>
      </c>
      <c r="AM10" s="82">
        <v>45291</v>
      </c>
      <c r="AN10" s="48" t="s">
        <v>560</v>
      </c>
      <c r="AO10" s="83" t="s">
        <v>286</v>
      </c>
      <c r="AP10" s="48" t="s">
        <v>561</v>
      </c>
      <c r="AQ10" s="83" t="s">
        <v>562</v>
      </c>
      <c r="AR10" s="115" t="s">
        <v>563</v>
      </c>
      <c r="AS10" s="545" t="s">
        <v>261</v>
      </c>
      <c r="AT10" s="546"/>
    </row>
    <row r="11" spans="1:46" ht="172.5" customHeight="1">
      <c r="A11" s="29"/>
      <c r="B11" s="46">
        <v>3</v>
      </c>
      <c r="C11" s="48" t="s">
        <v>74</v>
      </c>
      <c r="D11" s="48" t="s">
        <v>99</v>
      </c>
      <c r="E11" s="119" t="s">
        <v>555</v>
      </c>
      <c r="F11" s="49" t="s">
        <v>65</v>
      </c>
      <c r="G11" s="49" t="s">
        <v>564</v>
      </c>
      <c r="H11" s="95" t="s">
        <v>565</v>
      </c>
      <c r="I11" s="96" t="s">
        <v>549</v>
      </c>
      <c r="J11" s="48" t="s">
        <v>550</v>
      </c>
      <c r="K11" s="120" t="s">
        <v>80</v>
      </c>
      <c r="L11" s="121" t="s">
        <v>77</v>
      </c>
      <c r="M11" s="64">
        <v>2</v>
      </c>
      <c r="N11" s="64">
        <v>2</v>
      </c>
      <c r="O11" s="65">
        <f t="shared" si="0"/>
        <v>4</v>
      </c>
      <c r="P11" s="64">
        <f t="shared" si="1"/>
        <v>22</v>
      </c>
      <c r="Q11" s="106">
        <f>(IFERROR(VLOOKUP(P11,'[1]INF GENERAL'!$F$3:$H$27,2,FALSE),0))</f>
        <v>0</v>
      </c>
      <c r="R11" s="96" t="s">
        <v>558</v>
      </c>
      <c r="S11" s="63" t="s">
        <v>372</v>
      </c>
      <c r="T11" s="63"/>
      <c r="U11" s="72">
        <v>25</v>
      </c>
      <c r="V11" s="72">
        <v>25</v>
      </c>
      <c r="W11" s="72">
        <v>20</v>
      </c>
      <c r="X11" s="72">
        <v>25</v>
      </c>
      <c r="Y11" s="73">
        <f t="shared" si="2"/>
        <v>95</v>
      </c>
      <c r="Z11" s="63">
        <v>2</v>
      </c>
      <c r="AA11" s="63"/>
      <c r="AB11" s="49">
        <v>2</v>
      </c>
      <c r="AC11" s="49">
        <v>2</v>
      </c>
      <c r="AD11" s="49">
        <f t="shared" si="4"/>
        <v>4</v>
      </c>
      <c r="AE11" s="49">
        <f t="shared" si="3"/>
        <v>22</v>
      </c>
      <c r="AF11" s="106">
        <f>(IFERROR(VLOOKUP(AE11,'[1]INF GENERAL'!$F$3:$H$27,2,FALSE),0))</f>
        <v>0</v>
      </c>
      <c r="AG11" s="48" t="s">
        <v>566</v>
      </c>
      <c r="AH11" s="49" t="s">
        <v>43</v>
      </c>
      <c r="AI11" s="49" t="s">
        <v>51</v>
      </c>
      <c r="AJ11" s="49" t="s">
        <v>65</v>
      </c>
      <c r="AK11" s="49" t="s">
        <v>74</v>
      </c>
      <c r="AL11" s="82">
        <v>44937</v>
      </c>
      <c r="AM11" s="82">
        <v>45291</v>
      </c>
      <c r="AN11" s="96" t="s">
        <v>567</v>
      </c>
      <c r="AO11" s="83" t="s">
        <v>286</v>
      </c>
      <c r="AP11" s="48" t="s">
        <v>561</v>
      </c>
      <c r="AQ11" s="83" t="s">
        <v>286</v>
      </c>
      <c r="AR11" s="124" t="s">
        <v>563</v>
      </c>
      <c r="AS11" s="545" t="s">
        <v>261</v>
      </c>
      <c r="AT11" s="546"/>
    </row>
    <row r="12" spans="1:46" ht="18.75" customHeight="1">
      <c r="A12" s="29"/>
      <c r="B12" s="55"/>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104"/>
      <c r="AC12" s="98"/>
      <c r="AD12" s="98"/>
      <c r="AE12" s="98"/>
      <c r="AF12" s="98"/>
      <c r="AG12" s="98"/>
      <c r="AH12" s="98"/>
      <c r="AI12" s="98"/>
      <c r="AJ12" s="98"/>
      <c r="AK12" s="98"/>
      <c r="AL12" s="98"/>
      <c r="AM12" s="98"/>
      <c r="AN12" s="98"/>
      <c r="AO12" s="98"/>
      <c r="AP12" s="98"/>
      <c r="AQ12" s="98"/>
      <c r="AR12" s="98"/>
      <c r="AS12" s="98"/>
      <c r="AT12" s="104"/>
    </row>
    <row r="13" spans="1:46" ht="18.75" customHeight="1">
      <c r="A13" s="29"/>
      <c r="B13" s="55"/>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104"/>
      <c r="AC13" s="98"/>
      <c r="AD13" s="98"/>
      <c r="AE13" s="98"/>
      <c r="AF13" s="98"/>
      <c r="AG13" s="98"/>
      <c r="AH13" s="98"/>
      <c r="AI13" s="98"/>
      <c r="AJ13" s="98"/>
      <c r="AK13" s="98"/>
      <c r="AL13" s="98"/>
      <c r="AM13" s="98"/>
      <c r="AN13" s="98"/>
      <c r="AO13" s="98"/>
      <c r="AP13" s="98"/>
      <c r="AQ13" s="98"/>
      <c r="AR13" s="98"/>
      <c r="AS13" s="98"/>
      <c r="AT13" s="104"/>
    </row>
    <row r="14" spans="1:46" ht="18.75" customHeight="1">
      <c r="A14" s="29"/>
      <c r="B14" s="55"/>
      <c r="C14" s="565" t="s">
        <v>568</v>
      </c>
      <c r="D14" s="566"/>
      <c r="E14" s="566"/>
      <c r="F14" s="566"/>
      <c r="G14" s="566"/>
      <c r="H14" s="546"/>
      <c r="I14" s="98"/>
      <c r="J14" s="98"/>
      <c r="K14" s="98"/>
      <c r="L14" s="98"/>
      <c r="M14" s="98"/>
      <c r="N14" s="98"/>
      <c r="O14" s="98"/>
      <c r="P14" s="98"/>
      <c r="Q14" s="98"/>
      <c r="R14" s="98"/>
      <c r="S14" s="98"/>
      <c r="T14" s="98"/>
      <c r="U14" s="98"/>
      <c r="V14" s="98"/>
      <c r="W14" s="98"/>
      <c r="X14" s="98"/>
      <c r="Y14" s="98"/>
      <c r="Z14" s="98"/>
      <c r="AA14" s="98"/>
      <c r="AB14" s="104"/>
      <c r="AC14" s="98"/>
      <c r="AD14" s="98"/>
      <c r="AE14" s="98"/>
      <c r="AF14" s="98"/>
      <c r="AG14" s="98"/>
      <c r="AH14" s="98"/>
      <c r="AI14" s="98"/>
      <c r="AJ14" s="98"/>
      <c r="AK14" s="98"/>
      <c r="AL14" s="98"/>
      <c r="AM14" s="98"/>
      <c r="AN14" s="98"/>
      <c r="AO14" s="98"/>
      <c r="AP14" s="98"/>
      <c r="AQ14" s="98"/>
      <c r="AR14" s="98"/>
      <c r="AS14" s="98"/>
      <c r="AT14" s="104"/>
    </row>
    <row r="15" spans="1:46" ht="103.5" customHeight="1">
      <c r="A15" s="29"/>
      <c r="B15" s="50"/>
      <c r="C15" s="567" t="s">
        <v>569</v>
      </c>
      <c r="D15" s="546"/>
      <c r="E15" s="567" t="s">
        <v>570</v>
      </c>
      <c r="F15" s="546"/>
      <c r="G15" s="567" t="s">
        <v>547</v>
      </c>
      <c r="H15" s="546"/>
      <c r="I15" s="103"/>
      <c r="J15" s="103"/>
      <c r="K15" s="104"/>
      <c r="L15" s="105"/>
      <c r="M15" s="105"/>
      <c r="N15" s="105"/>
      <c r="O15" s="105"/>
      <c r="P15" s="105"/>
      <c r="Q15" s="105"/>
      <c r="R15" s="105"/>
      <c r="S15" s="105"/>
      <c r="T15" s="105"/>
      <c r="U15" s="105"/>
      <c r="V15" s="105"/>
      <c r="W15" s="105"/>
      <c r="X15" s="105"/>
      <c r="Y15" s="105"/>
      <c r="Z15" s="105"/>
      <c r="AA15" s="104"/>
      <c r="AB15" s="98"/>
      <c r="AC15" s="98"/>
      <c r="AD15" s="104"/>
      <c r="AE15" s="98"/>
      <c r="AF15" s="98"/>
      <c r="AG15" s="98"/>
      <c r="AH15" s="98"/>
      <c r="AI15" s="98"/>
      <c r="AJ15" s="98"/>
      <c r="AK15" s="98"/>
      <c r="AL15" s="98"/>
      <c r="AM15" s="98"/>
      <c r="AN15" s="98"/>
      <c r="AO15" s="98"/>
      <c r="AP15" s="98"/>
      <c r="AQ15" s="98"/>
      <c r="AR15" s="98"/>
      <c r="AS15" s="104"/>
      <c r="AT15" s="116"/>
    </row>
    <row r="16" spans="1:46" ht="18.75" customHeight="1">
      <c r="A16" s="29"/>
      <c r="B16" s="55"/>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1"/>
      <c r="AC16" s="56"/>
      <c r="AD16" s="56"/>
      <c r="AE16" s="56"/>
      <c r="AF16" s="56"/>
      <c r="AG16" s="56"/>
      <c r="AH16" s="56"/>
      <c r="AI16" s="56"/>
      <c r="AJ16" s="56"/>
      <c r="AK16" s="56"/>
      <c r="AL16" s="56"/>
      <c r="AM16" s="56"/>
      <c r="AN16" s="56"/>
      <c r="AO16" s="56"/>
      <c r="AP16" s="56"/>
      <c r="AQ16" s="56"/>
      <c r="AR16" s="56"/>
      <c r="AS16" s="56"/>
      <c r="AT16" s="51"/>
    </row>
    <row r="17" spans="1:46" ht="18.75" customHeight="1">
      <c r="A17" s="29"/>
      <c r="B17" s="55"/>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1"/>
      <c r="AC17" s="56"/>
      <c r="AD17" s="56"/>
      <c r="AE17" s="56"/>
      <c r="AF17" s="56"/>
      <c r="AG17" s="56"/>
      <c r="AH17" s="56"/>
      <c r="AI17" s="56"/>
      <c r="AJ17" s="56"/>
      <c r="AK17" s="56"/>
      <c r="AL17" s="56"/>
      <c r="AM17" s="56"/>
      <c r="AN17" s="56"/>
      <c r="AO17" s="56"/>
      <c r="AP17" s="56"/>
      <c r="AQ17" s="56"/>
      <c r="AR17" s="56"/>
      <c r="AS17" s="56"/>
      <c r="AT17" s="51"/>
    </row>
    <row r="18" spans="1:46" ht="18.75" customHeight="1">
      <c r="A18" s="29"/>
      <c r="B18" s="55"/>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1"/>
      <c r="AC18" s="56"/>
      <c r="AD18" s="56"/>
      <c r="AE18" s="56"/>
      <c r="AF18" s="56"/>
      <c r="AG18" s="56"/>
      <c r="AH18" s="56"/>
      <c r="AI18" s="56"/>
      <c r="AJ18" s="56"/>
      <c r="AK18" s="56"/>
      <c r="AL18" s="56"/>
      <c r="AM18" s="56"/>
      <c r="AN18" s="56"/>
      <c r="AO18" s="56"/>
      <c r="AP18" s="56"/>
      <c r="AQ18" s="56"/>
      <c r="AR18" s="56"/>
      <c r="AS18" s="56"/>
      <c r="AT18" s="51"/>
    </row>
    <row r="19" spans="1:46"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1"/>
      <c r="AC19" s="56"/>
      <c r="AD19" s="56"/>
      <c r="AE19" s="56"/>
      <c r="AF19" s="56"/>
      <c r="AG19" s="56"/>
      <c r="AH19" s="56"/>
      <c r="AI19" s="56"/>
      <c r="AJ19" s="56"/>
      <c r="AK19" s="56"/>
      <c r="AL19" s="56"/>
      <c r="AM19" s="56"/>
      <c r="AN19" s="56"/>
      <c r="AO19" s="56"/>
      <c r="AP19" s="56"/>
      <c r="AQ19" s="56"/>
      <c r="AR19" s="56"/>
      <c r="AS19" s="56"/>
      <c r="AT19" s="51"/>
    </row>
    <row r="20" spans="1:46"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1"/>
      <c r="AC20" s="56"/>
      <c r="AD20" s="56"/>
      <c r="AE20" s="56"/>
      <c r="AF20" s="56"/>
      <c r="AG20" s="56"/>
      <c r="AH20" s="56"/>
      <c r="AI20" s="56"/>
      <c r="AJ20" s="56"/>
      <c r="AK20" s="56"/>
      <c r="AL20" s="56"/>
      <c r="AM20" s="56"/>
      <c r="AN20" s="56"/>
      <c r="AO20" s="56"/>
      <c r="AP20" s="56"/>
      <c r="AQ20" s="56"/>
      <c r="AR20" s="56"/>
      <c r="AS20" s="56"/>
      <c r="AT20" s="51"/>
    </row>
    <row r="21" spans="1:46" ht="21" customHeight="1">
      <c r="A21" s="29"/>
      <c r="B21" s="50"/>
      <c r="C21" s="51"/>
      <c r="D21" s="51"/>
      <c r="E21" s="57"/>
      <c r="F21" s="57"/>
      <c r="G21" s="57"/>
      <c r="H21" s="57"/>
      <c r="I21" s="57"/>
      <c r="J21" s="57"/>
      <c r="K21" s="57"/>
      <c r="L21" s="57"/>
      <c r="M21" s="57"/>
      <c r="N21" s="57"/>
      <c r="O21" s="57"/>
      <c r="P21" s="57"/>
      <c r="Q21" s="57"/>
      <c r="R21" s="57"/>
      <c r="S21" s="57"/>
      <c r="T21" s="57"/>
      <c r="U21" s="57"/>
      <c r="V21" s="57"/>
      <c r="W21" s="57"/>
      <c r="X21" s="57"/>
      <c r="Y21" s="57"/>
      <c r="Z21" s="57"/>
      <c r="AA21" s="57"/>
      <c r="AB21" s="51"/>
      <c r="AC21" s="57"/>
      <c r="AD21" s="57"/>
      <c r="AE21" s="57"/>
      <c r="AF21" s="57"/>
      <c r="AG21" s="57"/>
      <c r="AH21" s="57"/>
      <c r="AI21" s="57"/>
      <c r="AJ21" s="57"/>
      <c r="AK21" s="57"/>
      <c r="AL21" s="57"/>
      <c r="AM21" s="57"/>
      <c r="AN21" s="57"/>
      <c r="AO21" s="57"/>
      <c r="AP21" s="57"/>
      <c r="AQ21" s="57"/>
      <c r="AR21" s="57"/>
      <c r="AS21" s="57"/>
      <c r="AT21" s="51"/>
    </row>
    <row r="22" spans="1:46" ht="26.25" customHeight="1">
      <c r="A22" s="29"/>
      <c r="B22" s="50"/>
      <c r="C22" s="51"/>
      <c r="D22" s="51"/>
      <c r="E22" s="58"/>
      <c r="F22" s="58"/>
      <c r="G22" s="58"/>
      <c r="H22" s="58"/>
      <c r="I22" s="58"/>
      <c r="J22" s="58"/>
      <c r="K22" s="58"/>
      <c r="L22" s="58"/>
      <c r="M22" s="58"/>
      <c r="N22" s="58"/>
      <c r="O22" s="58"/>
      <c r="P22" s="58"/>
      <c r="Q22" s="58"/>
      <c r="R22" s="58"/>
      <c r="S22" s="58"/>
      <c r="T22" s="58"/>
      <c r="U22" s="58"/>
      <c r="V22" s="58"/>
      <c r="W22" s="58"/>
      <c r="X22" s="58"/>
      <c r="Y22" s="58"/>
      <c r="Z22" s="58"/>
      <c r="AA22" s="58"/>
      <c r="AB22" s="51"/>
      <c r="AC22" s="51"/>
      <c r="AD22" s="51"/>
      <c r="AE22" s="51"/>
      <c r="AF22" s="51"/>
      <c r="AG22" s="51"/>
      <c r="AH22" s="51"/>
      <c r="AI22" s="51"/>
      <c r="AJ22" s="51"/>
      <c r="AK22" s="51"/>
      <c r="AL22" s="51"/>
      <c r="AM22" s="51"/>
      <c r="AN22" s="51"/>
      <c r="AO22" s="51"/>
      <c r="AP22" s="51"/>
      <c r="AQ22" s="51"/>
      <c r="AR22" s="51"/>
      <c r="AS22" s="51"/>
      <c r="AT22" s="51"/>
    </row>
    <row r="23" spans="1:46" ht="21" customHeight="1">
      <c r="A23" s="29"/>
      <c r="B23" s="50"/>
      <c r="C23" s="51"/>
      <c r="D23" s="51"/>
      <c r="E23" s="58"/>
      <c r="F23" s="58"/>
      <c r="G23" s="58"/>
      <c r="H23" s="58"/>
      <c r="I23" s="58"/>
      <c r="J23" s="58"/>
      <c r="K23" s="58"/>
      <c r="L23" s="58"/>
      <c r="M23" s="58"/>
      <c r="N23" s="58"/>
      <c r="O23" s="58"/>
      <c r="P23" s="58"/>
      <c r="Q23" s="58"/>
      <c r="R23" s="58"/>
      <c r="S23" s="58"/>
      <c r="T23" s="58"/>
      <c r="U23" s="58"/>
      <c r="V23" s="58"/>
      <c r="W23" s="58"/>
      <c r="X23" s="58"/>
      <c r="Y23" s="58"/>
      <c r="Z23" s="58"/>
      <c r="AA23" s="58"/>
      <c r="AB23" s="51"/>
      <c r="AC23" s="51"/>
      <c r="AD23" s="51"/>
      <c r="AE23" s="51"/>
      <c r="AF23" s="51"/>
      <c r="AG23" s="51"/>
      <c r="AH23" s="51"/>
      <c r="AI23" s="51"/>
      <c r="AJ23" s="51"/>
      <c r="AK23" s="51"/>
      <c r="AL23" s="51"/>
      <c r="AM23" s="51"/>
      <c r="AN23" s="51"/>
      <c r="AO23" s="51"/>
      <c r="AP23" s="51"/>
      <c r="AQ23" s="51"/>
      <c r="AR23" s="51"/>
      <c r="AS23" s="51"/>
      <c r="AT23" s="51"/>
    </row>
    <row r="24" spans="1:46" ht="21" customHeight="1">
      <c r="A24" s="29"/>
      <c r="B24" s="50"/>
      <c r="C24" s="51"/>
      <c r="D24" s="51"/>
      <c r="E24" s="58"/>
      <c r="F24" s="58"/>
      <c r="G24" s="58"/>
      <c r="H24" s="58"/>
      <c r="I24" s="58"/>
      <c r="J24" s="58"/>
      <c r="K24" s="58"/>
      <c r="L24" s="58"/>
      <c r="M24" s="58"/>
      <c r="N24" s="58"/>
      <c r="O24" s="58"/>
      <c r="P24" s="58"/>
      <c r="Q24" s="58"/>
      <c r="R24" s="58"/>
      <c r="S24" s="58"/>
      <c r="T24" s="58"/>
      <c r="U24" s="58"/>
      <c r="V24" s="58"/>
      <c r="W24" s="58"/>
      <c r="X24" s="58"/>
      <c r="Y24" s="58"/>
      <c r="Z24" s="58"/>
      <c r="AA24" s="58"/>
      <c r="AB24" s="51"/>
      <c r="AC24" s="51"/>
      <c r="AD24" s="51"/>
      <c r="AE24" s="51"/>
      <c r="AF24" s="51"/>
      <c r="AG24" s="51"/>
      <c r="AH24" s="51"/>
      <c r="AI24" s="51"/>
      <c r="AJ24" s="51"/>
      <c r="AK24" s="51"/>
      <c r="AL24" s="51"/>
      <c r="AM24" s="51"/>
      <c r="AN24" s="51"/>
      <c r="AO24" s="51"/>
      <c r="AP24" s="51"/>
      <c r="AQ24" s="51"/>
      <c r="AR24" s="51"/>
      <c r="AS24" s="51"/>
      <c r="AT24" s="51"/>
    </row>
    <row r="25" spans="1:46" ht="21" customHeight="1">
      <c r="A25" s="29"/>
      <c r="B25" s="50"/>
      <c r="C25" s="51"/>
      <c r="D25" s="51"/>
      <c r="E25" s="58"/>
      <c r="F25" s="58"/>
      <c r="G25" s="58"/>
      <c r="H25" s="58"/>
      <c r="I25" s="58"/>
      <c r="J25" s="58"/>
      <c r="K25" s="58"/>
      <c r="L25" s="58"/>
      <c r="M25" s="58"/>
      <c r="N25" s="58"/>
      <c r="O25" s="58"/>
      <c r="P25" s="58"/>
      <c r="Q25" s="58"/>
      <c r="R25" s="58"/>
      <c r="S25" s="58"/>
      <c r="T25" s="58"/>
      <c r="U25" s="58"/>
      <c r="V25" s="58"/>
      <c r="W25" s="58"/>
      <c r="X25" s="58"/>
      <c r="Y25" s="58"/>
      <c r="Z25" s="58"/>
      <c r="AA25" s="58"/>
      <c r="AB25" s="51"/>
      <c r="AC25" s="51"/>
      <c r="AD25" s="51"/>
      <c r="AE25" s="51"/>
      <c r="AF25" s="51"/>
      <c r="AG25" s="51"/>
      <c r="AH25" s="51"/>
      <c r="AI25" s="51"/>
      <c r="AJ25" s="51"/>
      <c r="AK25" s="51"/>
      <c r="AL25" s="51"/>
      <c r="AM25" s="51"/>
      <c r="AN25" s="51"/>
      <c r="AO25" s="51"/>
      <c r="AP25" s="51"/>
      <c r="AQ25" s="51"/>
      <c r="AR25" s="51"/>
      <c r="AS25" s="51"/>
      <c r="AT25" s="51"/>
    </row>
    <row r="26" spans="1:46" ht="21" customHeight="1">
      <c r="A26" s="29"/>
      <c r="B26" s="50"/>
      <c r="C26" s="51"/>
      <c r="D26" s="51"/>
      <c r="E26" s="51"/>
      <c r="F26" s="51"/>
      <c r="G26" s="51"/>
      <c r="H26" s="51"/>
      <c r="I26" s="51"/>
      <c r="J26" s="51"/>
      <c r="K26" s="51"/>
      <c r="L26" s="51"/>
      <c r="M26" s="58"/>
      <c r="N26" s="58"/>
      <c r="O26" s="58"/>
      <c r="P26" s="58"/>
      <c r="Q26" s="58"/>
      <c r="R26" s="58"/>
      <c r="S26" s="58"/>
      <c r="T26" s="58"/>
      <c r="U26" s="58"/>
      <c r="V26" s="58"/>
      <c r="W26" s="58"/>
      <c r="X26" s="58"/>
      <c r="Y26" s="58"/>
      <c r="Z26" s="58"/>
      <c r="AA26" s="58"/>
      <c r="AB26" s="51"/>
      <c r="AC26" s="51"/>
      <c r="AD26" s="51"/>
      <c r="AE26" s="51"/>
      <c r="AF26" s="51"/>
      <c r="AG26" s="51"/>
      <c r="AH26" s="51"/>
      <c r="AI26" s="51"/>
      <c r="AJ26" s="51"/>
      <c r="AK26" s="51"/>
      <c r="AL26" s="51"/>
      <c r="AM26" s="51"/>
      <c r="AN26" s="51"/>
      <c r="AO26" s="51"/>
      <c r="AP26" s="51"/>
      <c r="AQ26" s="51"/>
      <c r="AR26" s="51"/>
      <c r="AS26" s="51"/>
      <c r="AT26" s="51"/>
    </row>
    <row r="27" spans="1:46" ht="27" customHeight="1">
      <c r="A27" s="29"/>
      <c r="B27" s="50"/>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row>
    <row r="28" spans="1:46" ht="30" customHeight="1">
      <c r="A28" s="29"/>
      <c r="B28" s="50"/>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row>
    <row r="29" spans="1:46" ht="28.5" customHeight="1">
      <c r="A29" s="29"/>
      <c r="B29" s="5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row>
    <row r="30" spans="1:46" ht="24.75" customHeight="1">
      <c r="A30" s="29"/>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row>
    <row r="31" spans="1:46" ht="28.5" customHeight="1">
      <c r="A31" s="29"/>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row>
    <row r="32" spans="1:46" ht="27" customHeight="1">
      <c r="A32" s="29"/>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row>
    <row r="33" spans="1:46" ht="30.75" customHeight="1">
      <c r="A33" s="2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row>
    <row r="34" spans="1:46" ht="24.75" customHeight="1">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row>
    <row r="35" spans="1:46" ht="27"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row>
    <row r="36" spans="1:46" ht="25.5"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row>
    <row r="37" spans="1:46" ht="33.75"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row>
    <row r="38" spans="1:46" ht="30.75"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row>
    <row r="39" spans="1:46" ht="30.75"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row>
    <row r="40" spans="1:46" ht="36.75"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row>
    <row r="41" spans="1:46" ht="24.75"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row>
    <row r="42" spans="1:46" ht="27.75"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row>
    <row r="43" spans="1:46" ht="24.75"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row>
    <row r="44" spans="1:46" ht="17.2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row>
    <row r="45" spans="1:46" ht="14.2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row>
    <row r="46" spans="1:46" ht="27.7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row>
    <row r="47" spans="1:46" ht="28.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row>
    <row r="48" spans="1:46" ht="33.7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row>
    <row r="49" spans="1:46" ht="25.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row>
    <row r="50" spans="1:46" ht="18.7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row>
    <row r="51" spans="1:46" ht="18.7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row>
    <row r="52" spans="1:46" ht="18.7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row>
    <row r="53" spans="1:46" ht="18.7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row>
    <row r="54" spans="1:46" ht="18.7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row>
    <row r="55" spans="1:46" ht="18.7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row>
    <row r="56" spans="1:46" ht="18.7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row>
    <row r="57" spans="1:46" ht="18.7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row>
    <row r="58" spans="1:46"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row>
    <row r="59" spans="1:46"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row>
    <row r="60" spans="1:46"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row>
    <row r="61" spans="1:46"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row>
    <row r="62" spans="1:46"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row>
    <row r="63" spans="1:46"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row>
    <row r="65" spans="1:46"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row>
    <row r="66" spans="1:46"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row>
    <row r="67" spans="1:46"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row>
    <row r="68" spans="1:46"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row>
    <row r="69" spans="1:46"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row>
    <row r="70" spans="1:46"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row>
    <row r="71" spans="1:46"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row>
    <row r="72" spans="1:46"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row>
    <row r="73" spans="1:46"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row>
    <row r="74" spans="1:46"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row>
    <row r="75" spans="1:46"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row>
    <row r="76" spans="1:46"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row>
    <row r="77" spans="1:46"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row>
    <row r="78" spans="1:46"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row>
    <row r="79" spans="1:46"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row>
    <row r="80" spans="1:46"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row>
    <row r="81" spans="1:46"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row>
    <row r="82" spans="1:46"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row>
    <row r="83" spans="1:46"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row>
    <row r="84" spans="1:46"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row>
    <row r="85" spans="1:46"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row>
    <row r="86" spans="1:46"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row>
    <row r="87" spans="1:46"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row>
    <row r="88" spans="1:46"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row>
    <row r="89" spans="1:46"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row>
    <row r="90" spans="1:46"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row>
    <row r="91" spans="1:46"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row>
    <row r="92" spans="1:46"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row>
    <row r="93" spans="1:46"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row>
    <row r="94" spans="1:46"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row>
    <row r="95" spans="1:46"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row>
    <row r="96" spans="1:46"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row>
    <row r="97" spans="1:46"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row>
    <row r="98" spans="1:46"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row>
    <row r="99" spans="1:46"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row>
    <row r="100" spans="1:46"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row>
    <row r="101" spans="1:46"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row>
    <row r="102" spans="1:46"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row>
    <row r="103" spans="1:46"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row>
    <row r="104" spans="1:46"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row>
    <row r="105" spans="1:46"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row>
    <row r="106" spans="1:46"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row>
    <row r="107" spans="1:46"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row>
    <row r="108" spans="1:46"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row>
    <row r="109" spans="1:46"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row>
    <row r="110" spans="1:46"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row>
    <row r="111" spans="1:46"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row>
    <row r="112" spans="1:46"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row>
    <row r="113" spans="1:46"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row>
    <row r="114" spans="1:46"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row>
    <row r="115" spans="1:46"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row>
    <row r="116" spans="1:46"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row>
    <row r="117" spans="1:46"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row>
    <row r="118" spans="1:46"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row>
    <row r="119" spans="1:46"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row>
    <row r="120" spans="1:46"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row>
    <row r="121" spans="1:46"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row>
    <row r="122" spans="1:46"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row>
    <row r="123" spans="1:46"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row>
    <row r="124" spans="1:46"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row>
    <row r="125" spans="1:46"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row>
    <row r="126" spans="1:46"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row>
    <row r="127" spans="1:46"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row>
    <row r="128" spans="1:46"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row>
    <row r="129" spans="1:46"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row>
    <row r="130" spans="1:46"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row>
    <row r="131" spans="1:46"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row>
    <row r="132" spans="1:46"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row>
    <row r="133" spans="1:46"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row>
    <row r="134" spans="1:46"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row>
    <row r="135" spans="1:46"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row>
    <row r="136" spans="1:46"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row>
    <row r="137" spans="1:46"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row>
    <row r="138" spans="1:46"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row>
    <row r="139" spans="1:46"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row>
    <row r="140" spans="1:46"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row>
    <row r="141" spans="1:46"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row>
    <row r="142" spans="1:46"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row>
    <row r="143" spans="1:46"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row>
    <row r="144" spans="1:46"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row>
    <row r="145" spans="1:46"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row>
    <row r="146" spans="1:46"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row>
    <row r="147" spans="1:46"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row>
    <row r="148" spans="1:46"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row>
    <row r="149" spans="1:46"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row>
    <row r="150" spans="1:46"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row>
    <row r="151" spans="1:46"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row>
    <row r="152" spans="1:46"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row>
    <row r="153" spans="1:46"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row>
    <row r="154" spans="1:46"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row>
    <row r="155" spans="1:46"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row>
    <row r="156" spans="1:46"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row>
    <row r="157" spans="1:46"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row>
    <row r="158" spans="1:46"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row>
    <row r="159" spans="1:46"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row>
    <row r="160" spans="1:46"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row>
    <row r="161" spans="1:46"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row>
    <row r="162" spans="1:46"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row>
    <row r="163" spans="1:46"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row>
    <row r="164" spans="1:46"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row>
    <row r="165" spans="1:46"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row>
    <row r="166" spans="1:46"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row>
    <row r="167" spans="1:46"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row>
    <row r="168" spans="1:46"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row>
    <row r="169" spans="1:46"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row>
    <row r="170" spans="1:46"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row>
    <row r="171" spans="1:46"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row>
    <row r="172" spans="1:46"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row>
    <row r="173" spans="1:46"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row>
    <row r="174" spans="1:46"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row>
    <row r="175" spans="1:46"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row>
    <row r="176" spans="1:46"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row>
    <row r="177" spans="1:46"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row>
    <row r="178" spans="1:46"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row>
    <row r="179" spans="1:46"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row>
    <row r="180" spans="1:46"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row>
    <row r="181" spans="1:46"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row>
    <row r="182" spans="1:46"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row>
    <row r="183" spans="1:46"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row>
    <row r="184" spans="1:46"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row>
    <row r="185" spans="1:46"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row>
    <row r="186" spans="1:46"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row>
    <row r="187" spans="1:46"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row>
    <row r="188" spans="1:46"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row>
    <row r="189" spans="1:46"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row>
    <row r="190" spans="1:46"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row>
    <row r="191" spans="1:46"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row>
    <row r="192" spans="1:46"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row>
    <row r="193" spans="1:46"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row>
    <row r="194" spans="1:46"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row>
    <row r="195" spans="1:46"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row>
    <row r="196" spans="1:46"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row>
    <row r="197" spans="1:46"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row>
    <row r="198" spans="1:46"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row>
    <row r="199" spans="1:46"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row>
    <row r="200" spans="1:46"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row>
    <row r="201" spans="1:46"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row>
    <row r="202" spans="1:46"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row>
    <row r="203" spans="1:46"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row>
    <row r="204" spans="1:46"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row>
    <row r="205" spans="1:46"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row>
    <row r="206" spans="1:46"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row>
    <row r="207" spans="1:46"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row>
    <row r="208" spans="1:46"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row>
    <row r="209" spans="1:46"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row>
    <row r="210" spans="1:46"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row>
    <row r="211" spans="1:46"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row>
    <row r="212" spans="1:46"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row>
    <row r="213" spans="1:46"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row>
    <row r="214" spans="1:46"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row>
    <row r="215" spans="1:46"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row>
    <row r="216" spans="1:46"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row>
    <row r="217" spans="1:46"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row>
    <row r="218" spans="1:46"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row>
    <row r="219" spans="1:46"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row>
    <row r="220" spans="1:46"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row>
    <row r="221" spans="1:46"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row>
    <row r="222" spans="1:46"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row>
    <row r="223" spans="1:46"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row>
    <row r="224" spans="1:46"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row>
    <row r="225" spans="1:46"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row>
    <row r="226" spans="1:46"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row>
    <row r="227" spans="1:46"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row>
    <row r="228" spans="1:46"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row>
    <row r="229" spans="1:46"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row>
    <row r="230" spans="1:46"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row>
    <row r="231" spans="1:46"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row>
    <row r="232" spans="1:46"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row>
    <row r="233" spans="1:46"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row>
    <row r="234" spans="1:46"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row>
    <row r="235" spans="1:46"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row>
    <row r="236" spans="1:46"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row>
    <row r="237" spans="1:46"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row>
    <row r="238" spans="1:46"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row>
    <row r="239" spans="1:46"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row>
    <row r="240" spans="1:46"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row>
    <row r="241" spans="1:46"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row>
    <row r="242" spans="1:46"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row>
    <row r="243" spans="1:46"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row>
    <row r="244" spans="1:46"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row>
    <row r="245" spans="1:46"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row>
    <row r="246" spans="1:46"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row>
    <row r="247" spans="1:46"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row>
    <row r="248" spans="1:46"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row>
    <row r="249" spans="1:46"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row>
    <row r="250" spans="1:46"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row>
    <row r="251" spans="1:46"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row>
    <row r="252" spans="1:46"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row>
    <row r="253" spans="1:46"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row>
    <row r="254" spans="1:46"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row>
    <row r="255" spans="1:46"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row>
    <row r="256" spans="1:46"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row>
    <row r="257" spans="1:46"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row>
    <row r="258" spans="1:46"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row>
    <row r="259" spans="1:46"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row>
    <row r="260" spans="1:46"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row>
    <row r="261" spans="1:46"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row>
    <row r="262" spans="1:46"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row>
    <row r="263" spans="1:46"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row>
    <row r="264" spans="1:46"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row>
    <row r="265" spans="1:46"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row>
    <row r="266" spans="1:46"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row>
    <row r="267" spans="1:46"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row>
    <row r="268" spans="1:46"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row>
    <row r="269" spans="1:46"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row>
    <row r="270" spans="1:46"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row>
    <row r="271" spans="1:46"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row>
    <row r="272" spans="1:46"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row>
    <row r="273" spans="1:46"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row>
    <row r="274" spans="1:46"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row>
    <row r="275" spans="1:46"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row>
    <row r="276" spans="1:46"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row>
    <row r="277" spans="1:46"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row>
    <row r="278" spans="1:46"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row>
    <row r="279" spans="1:46"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row>
    <row r="280" spans="1:46"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row>
    <row r="281" spans="1:46"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row>
    <row r="282" spans="1:46"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row>
    <row r="283" spans="1:46"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row>
    <row r="284" spans="1:46"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row>
    <row r="285" spans="1:46"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row>
    <row r="286" spans="1:46"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row>
    <row r="287" spans="1:46"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row>
    <row r="288" spans="1:46"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row>
    <row r="289" spans="1:46"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row>
    <row r="290" spans="1:46"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row>
    <row r="291" spans="1:46"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row>
    <row r="292" spans="1:46"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row>
    <row r="293" spans="1:46"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row>
    <row r="294" spans="1:46"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row>
    <row r="295" spans="1:46"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row>
    <row r="296" spans="1:46"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row>
    <row r="297" spans="1:46"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row>
    <row r="298" spans="1:46"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row>
    <row r="299" spans="1:46"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row>
    <row r="300" spans="1:46"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row>
    <row r="301" spans="1:46"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row>
    <row r="302" spans="1:46"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row>
    <row r="303" spans="1:46"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row>
    <row r="304" spans="1:46"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row>
    <row r="305" spans="1:46"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row>
    <row r="306" spans="1:46"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row>
    <row r="307" spans="1:46"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row>
    <row r="308" spans="1:46"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row>
    <row r="309" spans="1:46"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row>
    <row r="310" spans="1:46"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row>
    <row r="311" spans="1:46"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row>
    <row r="312" spans="1:46"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row>
    <row r="313" spans="1:46"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row>
    <row r="314" spans="1:46"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row>
    <row r="315" spans="1:46"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row>
    <row r="316" spans="1:46"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row>
    <row r="317" spans="1:46"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row>
    <row r="318" spans="1:46"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row>
    <row r="319" spans="1:46"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row>
    <row r="320" spans="1:46"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row>
    <row r="321" spans="1:46"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row>
    <row r="322" spans="1:46"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row>
    <row r="323" spans="1:46"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row>
    <row r="324" spans="1:46"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row>
    <row r="325" spans="1:46"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row>
    <row r="326" spans="1:46"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row>
    <row r="327" spans="1:46"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row>
    <row r="328" spans="1:46"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row>
    <row r="329" spans="1:46"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row>
    <row r="330" spans="1:46"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row>
    <row r="331" spans="1:46"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row>
    <row r="332" spans="1:46"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row>
    <row r="333" spans="1:46"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row>
    <row r="334" spans="1:46"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row>
    <row r="335" spans="1:46"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row>
    <row r="336" spans="1:46"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row>
    <row r="337" spans="1:46"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row>
    <row r="338" spans="1:46"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row>
    <row r="339" spans="1:46"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row>
    <row r="340" spans="1:46"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row>
    <row r="341" spans="1:46"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row>
    <row r="342" spans="1:46"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row>
    <row r="343" spans="1:46"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row>
    <row r="344" spans="1:46"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row>
    <row r="345" spans="1:46"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row>
    <row r="346" spans="1:46"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row>
    <row r="347" spans="1:46"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row>
    <row r="348" spans="1:46"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row>
    <row r="349" spans="1:46"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row>
    <row r="350" spans="1:46"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row>
    <row r="351" spans="1:46"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row>
    <row r="352" spans="1:46"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row>
    <row r="353" spans="1:46"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row>
    <row r="354" spans="1:46"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row>
    <row r="355" spans="1:46"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row>
    <row r="356" spans="1:46"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row>
    <row r="357" spans="1:46"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row>
    <row r="358" spans="1:46"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row>
    <row r="359" spans="1:46"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row>
    <row r="360" spans="1:46"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row>
    <row r="361" spans="1:46"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row>
    <row r="362" spans="1:46"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row>
    <row r="363" spans="1:46"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row>
    <row r="364" spans="1:46"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row>
    <row r="365" spans="1:46"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row>
    <row r="366" spans="1:46"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row>
    <row r="367" spans="1:46"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row>
    <row r="368" spans="1:46"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row>
    <row r="369" spans="1:46"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row>
    <row r="370" spans="1:46"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row>
    <row r="371" spans="1:46"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row>
    <row r="372" spans="1:46"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row>
    <row r="373" spans="1:46"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row>
    <row r="374" spans="1:46"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row>
    <row r="375" spans="1:46"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row>
    <row r="376" spans="1:46"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row>
    <row r="377" spans="1:46"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row>
    <row r="378" spans="1:46"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row>
    <row r="379" spans="1:46"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row>
    <row r="380" spans="1:46"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row>
    <row r="381" spans="1:46"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row>
    <row r="382" spans="1:46"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row>
    <row r="383" spans="1:46"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row>
    <row r="384" spans="1:46"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row>
    <row r="385" spans="1:46"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row>
    <row r="386" spans="1:46"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row>
    <row r="387" spans="1:46"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row>
    <row r="388" spans="1:46"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row>
    <row r="389" spans="1:46"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row>
    <row r="390" spans="1:46"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row>
    <row r="391" spans="1:46"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row>
    <row r="392" spans="1:46"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row>
    <row r="393" spans="1:46"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row>
    <row r="394" spans="1:46"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row>
    <row r="395" spans="1:46"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row>
    <row r="396" spans="1:46"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row>
    <row r="397" spans="1:46"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row>
    <row r="398" spans="1:46"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row>
    <row r="399" spans="1:46"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row>
    <row r="400" spans="1:46"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row>
    <row r="401" spans="1:46"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row>
    <row r="402" spans="1:46"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row>
    <row r="403" spans="1:46"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row>
    <row r="404" spans="1:46"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row>
    <row r="405" spans="1:46"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row>
    <row r="406" spans="1:46"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row>
    <row r="407" spans="1:46"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row>
    <row r="408" spans="1:46"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row>
    <row r="409" spans="1:46"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row>
    <row r="410" spans="1:46"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row>
    <row r="411" spans="1:46"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row>
    <row r="412" spans="1:46"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row>
    <row r="413" spans="1:46"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row>
    <row r="414" spans="1:46"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row>
    <row r="415" spans="1:46"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row>
    <row r="416" spans="1:46"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row>
    <row r="417" spans="1:46"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row>
    <row r="418" spans="1:46"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row>
    <row r="419" spans="1:46"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row>
    <row r="420" spans="1:46"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row>
    <row r="421" spans="1:46"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row>
    <row r="422" spans="1:46"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row>
    <row r="423" spans="1:46"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row>
    <row r="424" spans="1:46"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row>
    <row r="425" spans="1:46"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row>
    <row r="426" spans="1:46"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row>
    <row r="427" spans="1:46"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row>
    <row r="428" spans="1:46"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row>
    <row r="429" spans="1:46"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row>
    <row r="430" spans="1:46"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row>
    <row r="431" spans="1:46"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row>
    <row r="432" spans="1:46"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row>
    <row r="433" spans="1:46"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row>
    <row r="434" spans="1:46"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row>
    <row r="435" spans="1:46"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row>
    <row r="436" spans="1:46"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row>
    <row r="437" spans="1:46"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row>
    <row r="438" spans="1:46"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row>
    <row r="439" spans="1:46"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row>
    <row r="440" spans="1:46"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row>
    <row r="441" spans="1:46"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row>
    <row r="442" spans="1:46"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row>
    <row r="443" spans="1:46"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row>
    <row r="444" spans="1:46"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row>
    <row r="445" spans="1:46"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row>
    <row r="446" spans="1:46"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row>
    <row r="447" spans="1:46"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row>
    <row r="448" spans="1:46"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row>
    <row r="449" spans="1:46"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row>
    <row r="450" spans="1:46"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row>
    <row r="451" spans="1:46"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row>
    <row r="452" spans="1:46"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row>
    <row r="453" spans="1:46"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row>
    <row r="454" spans="1:46"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row>
    <row r="455" spans="1:46"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row>
    <row r="456" spans="1:46"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row>
    <row r="457" spans="1:46"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row>
    <row r="458" spans="1:46"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row>
    <row r="459" spans="1:46"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row>
    <row r="460" spans="1:46"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row>
    <row r="461" spans="1:46"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row>
    <row r="462" spans="1:46"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row>
    <row r="463" spans="1:46"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row>
    <row r="464" spans="1:46"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row>
    <row r="465" spans="1:46"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row>
    <row r="466" spans="1:46"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row>
    <row r="467" spans="1:46"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row>
    <row r="468" spans="1:46"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row>
    <row r="469" spans="1:46"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row>
    <row r="470" spans="1:46"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row>
    <row r="471" spans="1:46"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row>
    <row r="472" spans="1:46"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row>
    <row r="473" spans="1:46"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row>
    <row r="474" spans="1:46"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row>
    <row r="475" spans="1:46"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row>
    <row r="476" spans="1:46"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row>
    <row r="477" spans="1:46"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row>
    <row r="478" spans="1:46"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row>
    <row r="479" spans="1:46"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row>
    <row r="480" spans="1:46"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row>
    <row r="481" spans="1:46"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row>
    <row r="482" spans="1:46"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row>
    <row r="483" spans="1:46"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row>
    <row r="484" spans="1:46"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row>
    <row r="485" spans="1:46"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row>
    <row r="486" spans="1:46"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row>
    <row r="487" spans="1:46"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row>
    <row r="488" spans="1:46"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row>
    <row r="489" spans="1:46"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row>
    <row r="490" spans="1:46"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row>
    <row r="491" spans="1:46"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row>
    <row r="492" spans="1:46"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row>
    <row r="493" spans="1:46"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row>
    <row r="494" spans="1:46"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row>
    <row r="495" spans="1:46"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row>
    <row r="496" spans="1:46"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row>
    <row r="497" spans="1:46"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row>
    <row r="498" spans="1:46"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row>
    <row r="499" spans="1:46"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row>
    <row r="500" spans="1:46"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row>
    <row r="501" spans="1:46"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row>
    <row r="502" spans="1:46"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row>
    <row r="503" spans="1:46"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row>
    <row r="504" spans="1:46"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row>
    <row r="505" spans="1:46"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row>
    <row r="506" spans="1:46"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row>
    <row r="507" spans="1:46"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row>
    <row r="508" spans="1:46"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row>
    <row r="509" spans="1:46"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row>
    <row r="510" spans="1:46"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row>
    <row r="511" spans="1:46"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row>
    <row r="512" spans="1:46"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row>
    <row r="513" spans="1:46"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row>
    <row r="514" spans="1:46"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row>
    <row r="515" spans="1:46"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row>
    <row r="516" spans="1:46"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row>
    <row r="517" spans="1:46"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row>
    <row r="518" spans="1:46"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row>
    <row r="519" spans="1:46"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row>
    <row r="520" spans="1:46"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row>
    <row r="521" spans="1:46"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row>
    <row r="522" spans="1:46"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row>
    <row r="523" spans="1:46"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row>
    <row r="524" spans="1:46"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row>
    <row r="525" spans="1:46"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row>
    <row r="526" spans="1:46"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row>
    <row r="527" spans="1:46"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row>
    <row r="528" spans="1:46"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row>
    <row r="529" spans="1:46"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row>
    <row r="530" spans="1:46"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row>
    <row r="531" spans="1:46"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row>
    <row r="532" spans="1:46"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row>
    <row r="533" spans="1:46"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row>
    <row r="534" spans="1:46"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row>
    <row r="535" spans="1:46"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row>
    <row r="536" spans="1:46"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row>
    <row r="537" spans="1:46"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row>
    <row r="538" spans="1:46"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row>
    <row r="539" spans="1:46"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row>
    <row r="540" spans="1:46"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row>
    <row r="541" spans="1:46"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row>
    <row r="542" spans="1:46"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row>
    <row r="543" spans="1:46"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row>
    <row r="544" spans="1:46"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row>
    <row r="545" spans="1:46"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row>
    <row r="546" spans="1:46"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row>
    <row r="547" spans="1:46"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row>
    <row r="548" spans="1:46"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row>
    <row r="549" spans="1:46"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row>
    <row r="550" spans="1:46"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row>
    <row r="551" spans="1:46"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row>
    <row r="552" spans="1:46"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row>
    <row r="553" spans="1:46"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row>
    <row r="554" spans="1:46"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row>
    <row r="555" spans="1:46"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row>
    <row r="556" spans="1:46"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row>
    <row r="557" spans="1:46"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row>
    <row r="558" spans="1:46"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row>
    <row r="559" spans="1:46"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row>
    <row r="560" spans="1:46"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row>
    <row r="561" spans="1:46"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row>
    <row r="562" spans="1:46"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row>
    <row r="563" spans="1:46"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row>
    <row r="564" spans="1:46"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row>
    <row r="565" spans="1:46"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row>
    <row r="566" spans="1:46"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row>
    <row r="567" spans="1:46"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row>
    <row r="568" spans="1:46"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row>
    <row r="569" spans="1:46"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row>
    <row r="570" spans="1:46"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row>
    <row r="571" spans="1:46"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row>
    <row r="572" spans="1:46"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row>
    <row r="573" spans="1:46"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row>
    <row r="574" spans="1:46"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row>
    <row r="575" spans="1:46"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row>
    <row r="576" spans="1:46"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row>
    <row r="577" spans="1:46"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row>
    <row r="578" spans="1:46"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row>
    <row r="579" spans="1:46"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row>
    <row r="580" spans="1:46"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row>
    <row r="581" spans="1:46"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row>
    <row r="582" spans="1:46"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row>
    <row r="583" spans="1:46"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row>
    <row r="584" spans="1:46"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row>
    <row r="585" spans="1:46"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row>
    <row r="586" spans="1:46"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row>
    <row r="587" spans="1:46"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row>
    <row r="588" spans="1:46"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row>
    <row r="589" spans="1:46"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row>
    <row r="590" spans="1:46"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row>
    <row r="591" spans="1:46"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row>
    <row r="592" spans="1:46"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row>
    <row r="593" spans="1:46"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row>
    <row r="594" spans="1:46"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row>
    <row r="595" spans="1:46"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row>
    <row r="596" spans="1:46"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row>
    <row r="597" spans="1:46"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row>
    <row r="598" spans="1:46"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row>
    <row r="599" spans="1:46"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row>
    <row r="600" spans="1:46"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row>
    <row r="601" spans="1:46"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row>
    <row r="602" spans="1:46"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row>
    <row r="603" spans="1:46"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row>
    <row r="604" spans="1:46"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row>
    <row r="605" spans="1:46"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row>
    <row r="606" spans="1:46"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row>
    <row r="607" spans="1:46"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row>
    <row r="608" spans="1:46"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row>
    <row r="609" spans="1:46"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row>
    <row r="610" spans="1:46"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row>
    <row r="611" spans="1:46"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row>
    <row r="612" spans="1:46"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row>
    <row r="613" spans="1:46"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row>
    <row r="614" spans="1:46"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row>
    <row r="615" spans="1:46"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row>
    <row r="616" spans="1:46"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row>
    <row r="617" spans="1:46"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row>
    <row r="618" spans="1:46"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row>
    <row r="619" spans="1:46"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row>
    <row r="620" spans="1:46"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row>
    <row r="621" spans="1:46"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row>
    <row r="622" spans="1:46"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row>
    <row r="623" spans="1:46"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row>
    <row r="624" spans="1:46"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row>
    <row r="625" spans="1:46"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row>
    <row r="626" spans="1:46"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row>
    <row r="627" spans="1:46"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row>
    <row r="628" spans="1:46"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row>
    <row r="629" spans="1:46"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row>
    <row r="630" spans="1:46"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row>
    <row r="631" spans="1:46"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row>
    <row r="632" spans="1:46"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row>
    <row r="633" spans="1:46"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row>
    <row r="634" spans="1:46"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row>
    <row r="635" spans="1:46"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row>
    <row r="636" spans="1:46"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row>
    <row r="637" spans="1:46"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row>
    <row r="638" spans="1:46"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row>
    <row r="639" spans="1:46"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row>
    <row r="640" spans="1:46"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row>
    <row r="641" spans="1:46"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row>
    <row r="642" spans="1:46"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row>
    <row r="643" spans="1:46"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row>
    <row r="644" spans="1:46"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row>
    <row r="645" spans="1:46"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row>
    <row r="646" spans="1:46"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row>
    <row r="647" spans="1:46"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row>
    <row r="648" spans="1:46"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row>
    <row r="649" spans="1:46"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row>
    <row r="650" spans="1:46"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row>
    <row r="651" spans="1:46"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row>
    <row r="652" spans="1:46"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row>
    <row r="653" spans="1:46"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row>
    <row r="654" spans="1:46"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row>
    <row r="655" spans="1:46"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row>
    <row r="656" spans="1:46"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row>
    <row r="657" spans="1:46"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row>
    <row r="658" spans="1:46"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row>
    <row r="659" spans="1:46"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row>
    <row r="660" spans="1:46"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row>
    <row r="661" spans="1:46"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row>
    <row r="662" spans="1:46"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row>
    <row r="663" spans="1:46"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row>
    <row r="664" spans="1:46"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row>
    <row r="665" spans="1:46"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row>
    <row r="666" spans="1:46"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row>
    <row r="667" spans="1:46"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row>
    <row r="668" spans="1:46"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row>
    <row r="669" spans="1:46"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row>
    <row r="670" spans="1:46"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row>
    <row r="671" spans="1:46"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row>
    <row r="672" spans="1:46"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row>
    <row r="673" spans="1:46"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row>
    <row r="674" spans="1:46"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row>
    <row r="675" spans="1:46"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row>
    <row r="676" spans="1:46"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row>
    <row r="677" spans="1:46"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row>
    <row r="678" spans="1:46"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row>
    <row r="679" spans="1:46"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row>
    <row r="680" spans="1:46"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row>
    <row r="681" spans="1:46"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row>
    <row r="682" spans="1:46"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row>
    <row r="683" spans="1:46"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row>
    <row r="684" spans="1:46"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row>
    <row r="685" spans="1:46"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row>
    <row r="686" spans="1:46"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row>
    <row r="687" spans="1:46"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row>
    <row r="688" spans="1:46"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row>
    <row r="689" spans="1:46"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row>
    <row r="690" spans="1:46"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row>
    <row r="691" spans="1:46"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row>
    <row r="692" spans="1:46"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row>
    <row r="693" spans="1:46"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row>
    <row r="694" spans="1:46"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row>
    <row r="695" spans="1:46"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row>
    <row r="696" spans="1:46"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row>
    <row r="697" spans="1:46"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row>
    <row r="698" spans="1:46"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row>
    <row r="699" spans="1:46"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row>
    <row r="700" spans="1:46"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row>
    <row r="701" spans="1:46"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row>
    <row r="702" spans="1:46"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row>
    <row r="703" spans="1:46"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row>
    <row r="704" spans="1:46"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row>
    <row r="705" spans="1:46"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row>
    <row r="706" spans="1:46"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row>
    <row r="707" spans="1:46"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row>
    <row r="708" spans="1:46"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row>
    <row r="709" spans="1:46"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row>
    <row r="710" spans="1:46"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row>
    <row r="711" spans="1:46"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row>
    <row r="712" spans="1:46"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row>
    <row r="713" spans="1:46"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row>
    <row r="714" spans="1:46"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row>
    <row r="715" spans="1:46"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row>
    <row r="716" spans="1:46"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row>
    <row r="717" spans="1:46"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row>
    <row r="718" spans="1:46"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row>
    <row r="719" spans="1:46"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row>
    <row r="720" spans="1:46"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row>
    <row r="721" spans="1:46"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row>
    <row r="722" spans="1:46"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row>
    <row r="723" spans="1:46"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row>
    <row r="724" spans="1:46"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row>
    <row r="725" spans="1:46"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row>
    <row r="726" spans="1:46"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row>
    <row r="727" spans="1:46"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row>
    <row r="728" spans="1:46"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row>
    <row r="729" spans="1:46"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row>
    <row r="730" spans="1:46"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row>
    <row r="731" spans="1:46"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row>
    <row r="732" spans="1:46"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row>
    <row r="733" spans="1:46"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row>
    <row r="734" spans="1:46"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row>
    <row r="735" spans="1:46"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row>
    <row r="736" spans="1:46"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row>
    <row r="737" spans="1:46"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row>
    <row r="738" spans="1:46"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row>
    <row r="739" spans="1:46"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row>
    <row r="740" spans="1:46"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row>
    <row r="741" spans="1:46"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row>
    <row r="742" spans="1:46"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row>
    <row r="743" spans="1:46"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row>
    <row r="744" spans="1:46"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row>
    <row r="745" spans="1:46"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row>
    <row r="746" spans="1:46"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row>
    <row r="747" spans="1:46"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row>
    <row r="748" spans="1:46"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row>
    <row r="749" spans="1:46"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row>
    <row r="750" spans="1:46"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row>
    <row r="751" spans="1:46"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row>
    <row r="752" spans="1:46"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row>
    <row r="753" spans="1:46"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row>
    <row r="754" spans="1:46"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row>
    <row r="755" spans="1:46"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row>
    <row r="756" spans="1:46"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row>
    <row r="757" spans="1:46"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row>
    <row r="758" spans="1:46"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row>
    <row r="759" spans="1:46"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row>
    <row r="760" spans="1:46"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row>
    <row r="761" spans="1:46"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row>
    <row r="762" spans="1:46"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row>
    <row r="763" spans="1:46"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row>
    <row r="764" spans="1:46"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row>
    <row r="765" spans="1:46"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row>
    <row r="766" spans="1:46"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row>
    <row r="767" spans="1:46"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row>
    <row r="768" spans="1:46"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row>
    <row r="769" spans="1:46"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row>
    <row r="770" spans="1:46"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row>
    <row r="771" spans="1:46"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row>
    <row r="772" spans="1:46"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row>
    <row r="773" spans="1:46"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row>
    <row r="774" spans="1:46"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row>
    <row r="775" spans="1:46"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row>
    <row r="776" spans="1:46"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row>
    <row r="777" spans="1:46"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row>
    <row r="778" spans="1:46"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row>
    <row r="779" spans="1:46"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row>
    <row r="780" spans="1:46"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row>
    <row r="781" spans="1:46"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row>
    <row r="782" spans="1:46"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row>
    <row r="783" spans="1:46"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row>
    <row r="784" spans="1:46"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row>
    <row r="785" spans="1:46"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row>
    <row r="786" spans="1:46"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row>
    <row r="787" spans="1:46"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row>
    <row r="788" spans="1:46"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row>
    <row r="789" spans="1:46"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row>
    <row r="790" spans="1:46"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row>
    <row r="791" spans="1:46"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row>
    <row r="792" spans="1:46"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row>
    <row r="793" spans="1:46"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row>
    <row r="794" spans="1:46"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row>
    <row r="795" spans="1:46"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row>
    <row r="796" spans="1:46"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row>
    <row r="797" spans="1:46"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row>
    <row r="798" spans="1:46"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row>
    <row r="799" spans="1:46"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row>
    <row r="800" spans="1:46"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row>
    <row r="801" spans="1:46"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row>
    <row r="802" spans="1:46"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row>
    <row r="803" spans="1:46"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row>
    <row r="804" spans="1:46"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row>
    <row r="805" spans="1:46"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row>
    <row r="806" spans="1:46"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row>
    <row r="807" spans="1:46"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row>
    <row r="808" spans="1:46"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row>
    <row r="809" spans="1:46"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row>
    <row r="810" spans="1:46"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row>
    <row r="811" spans="1:46"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row>
    <row r="812" spans="1:46"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row>
    <row r="813" spans="1:46"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row>
    <row r="814" spans="1:46"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row>
    <row r="815" spans="1:46"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row>
    <row r="816" spans="1:46"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row>
    <row r="817" spans="1:46"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row>
    <row r="818" spans="1:46"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row>
    <row r="819" spans="1:46"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row>
    <row r="820" spans="1:46"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row>
    <row r="821" spans="1:46"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row>
    <row r="822" spans="1:46"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row>
    <row r="823" spans="1:46"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row>
    <row r="824" spans="1:46"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row>
    <row r="825" spans="1:46"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row>
    <row r="826" spans="1:46"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row>
    <row r="827" spans="1:46"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row>
    <row r="828" spans="1:46"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row>
    <row r="829" spans="1:46"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row>
    <row r="830" spans="1:46"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row>
    <row r="831" spans="1:46"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row>
    <row r="832" spans="1:46"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row>
    <row r="833" spans="1:46"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row>
    <row r="834" spans="1:46"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row>
    <row r="835" spans="1:46"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row>
    <row r="836" spans="1:46"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row>
    <row r="837" spans="1:46"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row>
    <row r="838" spans="1:46"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row>
    <row r="839" spans="1:46"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row>
    <row r="840" spans="1:46"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row>
    <row r="841" spans="1:46"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row>
    <row r="842" spans="1:46"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row>
    <row r="843" spans="1:46"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row>
    <row r="844" spans="1:46"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row>
    <row r="845" spans="1:46"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row>
    <row r="846" spans="1:46"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row>
    <row r="847" spans="1:46"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row>
    <row r="848" spans="1:46"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row>
    <row r="849" spans="1:46"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row>
    <row r="850" spans="1:46"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row>
    <row r="851" spans="1:46"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row>
    <row r="852" spans="1:46"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row>
    <row r="853" spans="1:46"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row>
    <row r="854" spans="1:46"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row>
    <row r="855" spans="1:46"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row>
    <row r="856" spans="1:46"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row>
    <row r="857" spans="1:46"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row>
    <row r="858" spans="1:46"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row>
    <row r="859" spans="1:46"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row>
    <row r="860" spans="1:46"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row>
    <row r="861" spans="1:46"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row>
    <row r="862" spans="1:46"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row>
    <row r="863" spans="1:46"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row>
    <row r="864" spans="1:46"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row>
    <row r="865" spans="1:46"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row>
    <row r="866" spans="1:46"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row>
    <row r="867" spans="1:46"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row>
    <row r="868" spans="1:46"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row>
    <row r="869" spans="1:46"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row>
    <row r="870" spans="1:46"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row>
    <row r="871" spans="1:46"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row>
    <row r="872" spans="1:46"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row>
    <row r="873" spans="1:46"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row>
    <row r="874" spans="1:46"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row>
    <row r="875" spans="1:46"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row>
    <row r="876" spans="1:46"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row>
    <row r="877" spans="1:46"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row>
    <row r="878" spans="1:46"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row>
    <row r="879" spans="1:46"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row>
    <row r="880" spans="1:46"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row>
    <row r="881" spans="1:46"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row>
    <row r="882" spans="1:46"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row>
    <row r="883" spans="1:46"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row>
    <row r="884" spans="1:46"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row>
    <row r="885" spans="1:46"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row>
    <row r="886" spans="1:46"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row>
    <row r="887" spans="1:46"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row>
    <row r="888" spans="1:46"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row>
    <row r="889" spans="1:46"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row>
    <row r="890" spans="1:46"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row>
    <row r="891" spans="1:46"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row>
    <row r="892" spans="1:46"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row>
    <row r="893" spans="1:46"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row>
    <row r="894" spans="1:46"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row>
    <row r="895" spans="1:46"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row>
    <row r="896" spans="1:46"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row>
    <row r="897" spans="1:46"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row>
    <row r="898" spans="1:46"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row>
    <row r="899" spans="1:46"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row>
    <row r="900" spans="1:46"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row>
    <row r="901" spans="1:46"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row>
    <row r="902" spans="1:46"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row>
    <row r="903" spans="1:46"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row>
    <row r="904" spans="1:46"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row>
    <row r="905" spans="1:46"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row>
    <row r="906" spans="1:46"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row>
    <row r="907" spans="1:46"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row>
    <row r="908" spans="1:46"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row>
    <row r="909" spans="1:46"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row>
    <row r="910" spans="1:46"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row>
    <row r="911" spans="1:46"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row>
    <row r="912" spans="1:46"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row>
    <row r="913" spans="1:46"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row>
    <row r="914" spans="1:46"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row>
    <row r="915" spans="1:46"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row>
    <row r="916" spans="1:46"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row>
    <row r="917" spans="1:46"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row>
    <row r="918" spans="1:46"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row>
    <row r="919" spans="1:46"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row>
    <row r="920" spans="1:46"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row>
    <row r="921" spans="1:46"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row>
    <row r="922" spans="1:46"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row>
    <row r="923" spans="1:46"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row>
    <row r="924" spans="1:46"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row>
    <row r="925" spans="1:46"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row>
    <row r="926" spans="1:46"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row>
    <row r="927" spans="1:46"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row>
    <row r="928" spans="1:46"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row>
    <row r="929" spans="1:46"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row>
    <row r="930" spans="1:46"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row>
    <row r="931" spans="1:46"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row>
    <row r="932" spans="1:46"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row>
    <row r="933" spans="1:46"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row>
    <row r="934" spans="1:46"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row>
    <row r="935" spans="1:46"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row>
    <row r="936" spans="1:46"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row>
    <row r="937" spans="1:46"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row>
    <row r="938" spans="1:46"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row>
    <row r="939" spans="1:46"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row>
    <row r="940" spans="1:46"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row>
    <row r="941" spans="1:46"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row>
    <row r="942" spans="1:46"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row>
    <row r="943" spans="1:46"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row>
    <row r="944" spans="1:46"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row>
    <row r="945" spans="1:46"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row>
    <row r="946" spans="1:46"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row>
    <row r="947" spans="1:46"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row>
    <row r="948" spans="1:46"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row>
    <row r="949" spans="1:46"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row>
    <row r="950" spans="1:46"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row>
    <row r="951" spans="1:46"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row>
    <row r="952" spans="1:46"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row>
    <row r="953" spans="1:46"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row>
    <row r="954" spans="1:46"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row>
    <row r="955" spans="1:46"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row>
    <row r="956" spans="1:46"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row>
    <row r="957" spans="1:46"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row>
    <row r="958" spans="1:46"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row>
    <row r="959" spans="1:46"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row>
    <row r="960" spans="1:46"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row>
    <row r="961" spans="1:46"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row>
    <row r="962" spans="1:46"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row>
    <row r="963" spans="1:46"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row>
    <row r="964" spans="1:46"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row>
    <row r="965" spans="1:46"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row>
    <row r="966" spans="1:46"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row>
    <row r="967" spans="1:46"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row>
    <row r="968" spans="1:46"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row>
    <row r="969" spans="1:46"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row>
    <row r="970" spans="1:46"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row>
    <row r="971" spans="1:46"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row>
    <row r="972" spans="1:46"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row>
    <row r="973" spans="1:46"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row>
    <row r="974" spans="1:46"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row>
    <row r="975" spans="1:46"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row>
    <row r="976" spans="1:46"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row>
    <row r="977" spans="1:46"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row>
    <row r="978" spans="1:46"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row>
    <row r="979" spans="1:46"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row>
    <row r="980" spans="1:46"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row>
    <row r="981" spans="1:46"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row>
    <row r="982" spans="1:46"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row>
    <row r="983" spans="1:46"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row>
    <row r="984" spans="1:46"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row>
    <row r="985" spans="1:46"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row>
    <row r="986" spans="1:46"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row>
    <row r="987" spans="1:46"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row>
    <row r="988" spans="1:46"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row>
    <row r="989" spans="1:46"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row>
    <row r="990" spans="1:46"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row>
    <row r="991" spans="1:46"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row>
    <row r="992" spans="1:46"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row>
    <row r="993" spans="1:46"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row>
    <row r="994" spans="1:46"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row>
    <row r="995" spans="1:46"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row>
    <row r="996" spans="1:46"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row>
    <row r="997" spans="1:46"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row>
    <row r="998" spans="1:46"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row>
    <row r="999" spans="1:46"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row>
    <row r="1000" spans="1:46"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row>
  </sheetData>
  <sheetProtection algorithmName="SHA-512" hashValue="+j33fZU0B6ngICb3d1kW+7syW0yI5tSI88Yp+ZV6WxPHHSX9Cxbv9Ya+d8JFsUMelMHUOT8YQNfUNj1UIbEUNg==" saltValue="T9sF/h5TQFdFT1826ra8og==" spinCount="100000" sheet="1" objects="1" scenarios="1"/>
  <mergeCells count="53">
    <mergeCell ref="AI7:AI8"/>
    <mergeCell ref="AO7:AO8"/>
    <mergeCell ref="AQ7:AQ8"/>
    <mergeCell ref="B2:C4"/>
    <mergeCell ref="D2:AS3"/>
    <mergeCell ref="AS6:AT8"/>
    <mergeCell ref="O7:O8"/>
    <mergeCell ref="Q7:Q8"/>
    <mergeCell ref="R7:R8"/>
    <mergeCell ref="U7:U8"/>
    <mergeCell ref="V7:V8"/>
    <mergeCell ref="J7:J8"/>
    <mergeCell ref="K7:K8"/>
    <mergeCell ref="L7:L8"/>
    <mergeCell ref="M7:M8"/>
    <mergeCell ref="N7:N8"/>
    <mergeCell ref="AS11:AT11"/>
    <mergeCell ref="C14:H14"/>
    <mergeCell ref="C15:D15"/>
    <mergeCell ref="E15:F15"/>
    <mergeCell ref="G15:H15"/>
    <mergeCell ref="S7:T7"/>
    <mergeCell ref="AJ7:AK7"/>
    <mergeCell ref="AL7:AM7"/>
    <mergeCell ref="AS9:AT9"/>
    <mergeCell ref="AS10:AT10"/>
    <mergeCell ref="W7:W8"/>
    <mergeCell ref="X7:X8"/>
    <mergeCell ref="Y7:Y8"/>
    <mergeCell ref="Z7:Z8"/>
    <mergeCell ref="AA7:AA8"/>
    <mergeCell ref="AB7:AB8"/>
    <mergeCell ref="AC7:AC8"/>
    <mergeCell ref="AD7:AD8"/>
    <mergeCell ref="AF7:AF8"/>
    <mergeCell ref="AG7:AG8"/>
    <mergeCell ref="AH7:AH8"/>
    <mergeCell ref="D4:AS4"/>
    <mergeCell ref="B5:AT5"/>
    <mergeCell ref="C6:L6"/>
    <mergeCell ref="M6:Q6"/>
    <mergeCell ref="R6:AA6"/>
    <mergeCell ref="AB6:AF6"/>
    <mergeCell ref="AG6:AM6"/>
    <mergeCell ref="AN6:AR6"/>
    <mergeCell ref="B6:B8"/>
    <mergeCell ref="C7:C8"/>
    <mergeCell ref="D7:D8"/>
    <mergeCell ref="E7:E8"/>
    <mergeCell ref="F7:F8"/>
    <mergeCell ref="G7:G8"/>
    <mergeCell ref="H7:H8"/>
    <mergeCell ref="I7:I8"/>
  </mergeCells>
  <conditionalFormatting sqref="Q9:Q11">
    <cfRule type="containsText" dxfId="63" priority="5" operator="containsText" text="Baja">
      <formula>NOT(ISERROR(SEARCH("Baja",Q9)))</formula>
    </cfRule>
    <cfRule type="containsText" dxfId="62" priority="6" operator="containsText" text="Extrema">
      <formula>NOT(ISERROR(SEARCH("Extrema",Q9)))</formula>
    </cfRule>
    <cfRule type="containsText" dxfId="61" priority="7" operator="containsText" text="Alta">
      <formula>NOT(ISERROR(SEARCH("Alta",Q9)))</formula>
    </cfRule>
    <cfRule type="containsText" dxfId="60" priority="8" operator="containsText" text="Moderada">
      <formula>NOT(ISERROR(SEARCH("Moderada",Q9)))</formula>
    </cfRule>
  </conditionalFormatting>
  <conditionalFormatting sqref="S9:S11">
    <cfRule type="cellIs" dxfId="59" priority="9" stopIfTrue="1" operator="equal">
      <formula>"X"</formula>
    </cfRule>
  </conditionalFormatting>
  <conditionalFormatting sqref="T9:T11">
    <cfRule type="cellIs" dxfId="58" priority="10" operator="equal">
      <formula>"X"</formula>
    </cfRule>
  </conditionalFormatting>
  <conditionalFormatting sqref="U9:X11">
    <cfRule type="cellIs" dxfId="57" priority="11" operator="between">
      <formula>21</formula>
      <formula>25</formula>
    </cfRule>
    <cfRule type="cellIs" dxfId="56" priority="12" operator="between">
      <formula>16</formula>
      <formula>20</formula>
    </cfRule>
    <cfRule type="cellIs" dxfId="55" priority="13" operator="between">
      <formula>6</formula>
      <formula>15</formula>
    </cfRule>
    <cfRule type="cellIs" dxfId="54" priority="14" operator="between">
      <formula>1</formula>
      <formula>5</formula>
    </cfRule>
  </conditionalFormatting>
  <conditionalFormatting sqref="Y9:Y11">
    <cfRule type="cellIs" dxfId="53" priority="15" operator="greaterThanOrEqual">
      <formula>80</formula>
    </cfRule>
    <cfRule type="cellIs" dxfId="52" priority="16" operator="lessThan">
      <formula>79</formula>
    </cfRule>
  </conditionalFormatting>
  <conditionalFormatting sqref="AF9:AF11">
    <cfRule type="containsText" dxfId="51" priority="17" operator="containsText" text="Baja">
      <formula>NOT(ISERROR(SEARCH("Baja",AF9)))</formula>
    </cfRule>
    <cfRule type="containsText" dxfId="50" priority="18" operator="containsText" text="Extrema">
      <formula>NOT(ISERROR(SEARCH("Extrema",AF9)))</formula>
    </cfRule>
    <cfRule type="containsText" dxfId="49" priority="19" operator="containsText" text="Alta">
      <formula>NOT(ISERROR(SEARCH("Alta",AF9)))</formula>
    </cfRule>
    <cfRule type="containsText" dxfId="48" priority="20" operator="containsText" text="Moderada">
      <formula>NOT(ISERROR(SEARCH("Moderada",AF9)))</formula>
    </cfRule>
  </conditionalFormatting>
  <conditionalFormatting sqref="AH9:AI11">
    <cfRule type="containsText" dxfId="47" priority="21" operator="containsText" text="Extrema">
      <formula>NOT(ISERROR(SEARCH("Extrema",AH9)))</formula>
    </cfRule>
    <cfRule type="containsText" dxfId="46" priority="22" operator="containsText" text="Alta">
      <formula>NOT(ISERROR(SEARCH("Alta",AH9)))</formula>
    </cfRule>
    <cfRule type="containsText" dxfId="45" priority="23" operator="containsText" text="Moderada">
      <formula>NOT(ISERROR(SEARCH("Moderada",AH9)))</formula>
    </cfRule>
    <cfRule type="containsText" dxfId="44" priority="24" operator="containsText" text="Baja">
      <formula>NOT(ISERROR(SEARCH("Baja",AH9)))</formula>
    </cfRule>
  </conditionalFormatting>
  <conditionalFormatting sqref="AO9:AO11">
    <cfRule type="containsText" dxfId="43" priority="25" operator="containsText" text="Extrema">
      <formula>NOT(ISERROR(SEARCH("Extrema",AO9)))</formula>
    </cfRule>
    <cfRule type="containsText" dxfId="42" priority="26" operator="containsText" text="Alta">
      <formula>NOT(ISERROR(SEARCH("Alta",AO9)))</formula>
    </cfRule>
    <cfRule type="containsText" dxfId="41" priority="27" operator="containsText" text="Moderada">
      <formula>NOT(ISERROR(SEARCH("Moderada",AO9)))</formula>
    </cfRule>
    <cfRule type="containsText" dxfId="40" priority="28" operator="containsText" text="Baja">
      <formula>NOT(ISERROR(SEARCH("Baja",AO9)))</formula>
    </cfRule>
  </conditionalFormatting>
  <conditionalFormatting sqref="AQ9:AQ11">
    <cfRule type="containsText" dxfId="39" priority="29" operator="containsText" text="Extrema">
      <formula>NOT(ISERROR(SEARCH("Extrema",AQ9)))</formula>
    </cfRule>
    <cfRule type="containsText" dxfId="38" priority="30" operator="containsText" text="Alta">
      <formula>NOT(ISERROR(SEARCH("Alta",AQ9)))</formula>
    </cfRule>
    <cfRule type="containsText" dxfId="37" priority="31" operator="containsText" text="Moderada">
      <formula>NOT(ISERROR(SEARCH("Moderada",AQ9)))</formula>
    </cfRule>
    <cfRule type="containsText" dxfId="36" priority="32" operator="containsText" text="Baja">
      <formula>NOT(ISERROR(SEARCH("Baja",AQ9)))</formula>
    </cfRule>
  </conditionalFormatting>
  <conditionalFormatting sqref="AS9:AS11">
    <cfRule type="containsText" dxfId="35" priority="33" operator="containsText" text="Extrema">
      <formula>NOT(ISERROR(SEARCH("Extrema",AS9)))</formula>
    </cfRule>
    <cfRule type="containsText" dxfId="34" priority="34" operator="containsText" text="Alta">
      <formula>NOT(ISERROR(SEARCH("Alta",AS9)))</formula>
    </cfRule>
    <cfRule type="containsText" dxfId="33" priority="35" operator="containsText" text="Moderada">
      <formula>NOT(ISERROR(SEARCH("Moderada",AS9)))</formula>
    </cfRule>
    <cfRule type="containsText" dxfId="32" priority="36" operator="containsText" text="Baja">
      <formula>NOT(ISERROR(SEARCH("Baja",AS9)))</formula>
    </cfRule>
  </conditionalFormatting>
  <pageMargins left="0.7" right="0.7" top="0.75" bottom="0.75" header="0" footer="0"/>
  <pageSetup paperSize="9" fitToHeight="0" orientation="landscape"/>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AT1000"/>
  <sheetViews>
    <sheetView showGridLines="0" topLeftCell="AP12" zoomScale="73" zoomScaleNormal="73" workbookViewId="0">
      <selection activeCell="AS12" sqref="AS12:AT12"/>
    </sheetView>
  </sheetViews>
  <sheetFormatPr baseColWidth="10" defaultColWidth="12.625" defaultRowHeight="15" customHeight="1"/>
  <cols>
    <col min="1" max="1" width="4.5" customWidth="1"/>
    <col min="2" max="2" width="4.375" customWidth="1"/>
    <col min="3" max="4" width="34.25" customWidth="1"/>
    <col min="5" max="5" width="47.625" customWidth="1"/>
    <col min="6" max="6" width="36.125" customWidth="1"/>
    <col min="7" max="7" width="46.25" customWidth="1"/>
    <col min="8" max="10" width="36.125" customWidth="1"/>
    <col min="11" max="11" width="19.5" customWidth="1"/>
    <col min="12" max="12" width="23.5" customWidth="1"/>
    <col min="13" max="15" width="3.75" customWidth="1"/>
    <col min="16" max="16" width="4.75" customWidth="1"/>
    <col min="17" max="17" width="11.375" customWidth="1"/>
    <col min="18" max="18" width="47.5" customWidth="1"/>
    <col min="19" max="20" width="11.375" customWidth="1"/>
    <col min="21" max="21" width="6.125" customWidth="1"/>
    <col min="22" max="22" width="5.625" customWidth="1"/>
    <col min="23" max="23" width="5" customWidth="1"/>
    <col min="24" max="24" width="7.625" customWidth="1"/>
    <col min="25" max="25" width="11.375" customWidth="1"/>
    <col min="26" max="26" width="6.75" customWidth="1"/>
    <col min="27" max="27" width="7.375" customWidth="1"/>
    <col min="28" max="30" width="3.75" customWidth="1"/>
    <col min="31" max="31" width="4.75" customWidth="1"/>
    <col min="32" max="32" width="11" customWidth="1"/>
    <col min="33" max="33" width="47.875" customWidth="1"/>
    <col min="34" max="34" width="11" customWidth="1"/>
    <col min="35" max="35" width="15.125" customWidth="1"/>
    <col min="36" max="36" width="12.625" customWidth="1"/>
    <col min="37" max="37" width="28.625" customWidth="1"/>
    <col min="38" max="38" width="11" customWidth="1"/>
    <col min="39" max="39" width="17" customWidth="1"/>
    <col min="40" max="41" width="54.5" hidden="1" customWidth="1"/>
    <col min="42" max="42" width="57.5" customWidth="1"/>
    <col min="43" max="43" width="54.5" customWidth="1"/>
    <col min="44" max="44" width="42.25" customWidth="1"/>
    <col min="45" max="45" width="37.25" customWidth="1"/>
    <col min="46" max="46" width="25.875" customWidth="1"/>
  </cols>
  <sheetData>
    <row r="1" spans="1:46" ht="14.25">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46" ht="39" customHeight="1">
      <c r="A2" s="29"/>
      <c r="B2" s="528"/>
      <c r="C2" s="418"/>
      <c r="D2" s="530" t="s">
        <v>221</v>
      </c>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8"/>
      <c r="AT2" s="84" t="s">
        <v>222</v>
      </c>
    </row>
    <row r="3" spans="1:46" ht="29.25" customHeight="1">
      <c r="A3" s="29"/>
      <c r="B3" s="529"/>
      <c r="C3" s="421"/>
      <c r="D3" s="494"/>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4"/>
      <c r="AT3" s="85" t="s">
        <v>223</v>
      </c>
    </row>
    <row r="4" spans="1:46" ht="37.5" customHeight="1">
      <c r="A4" s="29"/>
      <c r="B4" s="494"/>
      <c r="C4" s="424"/>
      <c r="D4" s="561" t="s">
        <v>224</v>
      </c>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2"/>
      <c r="AT4" s="86" t="s">
        <v>225</v>
      </c>
    </row>
    <row r="5" spans="1:46" ht="10.5" customHeight="1">
      <c r="A5" s="29"/>
      <c r="B5" s="501"/>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row>
    <row r="6" spans="1:46" ht="30" customHeight="1">
      <c r="A6" s="40"/>
      <c r="B6" s="547" t="s">
        <v>226</v>
      </c>
      <c r="C6" s="538" t="s">
        <v>227</v>
      </c>
      <c r="D6" s="514"/>
      <c r="E6" s="514"/>
      <c r="F6" s="514"/>
      <c r="G6" s="514"/>
      <c r="H6" s="514"/>
      <c r="I6" s="514"/>
      <c r="J6" s="514"/>
      <c r="K6" s="514"/>
      <c r="L6" s="515"/>
      <c r="M6" s="539" t="s">
        <v>189</v>
      </c>
      <c r="N6" s="514"/>
      <c r="O6" s="514"/>
      <c r="P6" s="514"/>
      <c r="Q6" s="515"/>
      <c r="R6" s="540" t="s">
        <v>228</v>
      </c>
      <c r="S6" s="514"/>
      <c r="T6" s="514"/>
      <c r="U6" s="514"/>
      <c r="V6" s="514"/>
      <c r="W6" s="514"/>
      <c r="X6" s="514"/>
      <c r="Y6" s="514"/>
      <c r="Z6" s="514"/>
      <c r="AA6" s="515"/>
      <c r="AB6" s="539" t="s">
        <v>229</v>
      </c>
      <c r="AC6" s="514"/>
      <c r="AD6" s="514"/>
      <c r="AE6" s="514"/>
      <c r="AF6" s="515"/>
      <c r="AG6" s="541" t="s">
        <v>230</v>
      </c>
      <c r="AH6" s="514"/>
      <c r="AI6" s="514"/>
      <c r="AJ6" s="514"/>
      <c r="AK6" s="514"/>
      <c r="AL6" s="514"/>
      <c r="AM6" s="515"/>
      <c r="AN6" s="542" t="s">
        <v>231</v>
      </c>
      <c r="AO6" s="514"/>
      <c r="AP6" s="514"/>
      <c r="AQ6" s="514"/>
      <c r="AR6" s="515"/>
      <c r="AS6" s="562" t="s">
        <v>232</v>
      </c>
      <c r="AT6" s="558"/>
    </row>
    <row r="7" spans="1:46" ht="42.75" customHeight="1">
      <c r="A7" s="40"/>
      <c r="B7" s="548"/>
      <c r="C7" s="549" t="s">
        <v>156</v>
      </c>
      <c r="D7" s="549" t="s">
        <v>321</v>
      </c>
      <c r="E7" s="549" t="s">
        <v>160</v>
      </c>
      <c r="F7" s="549" t="s">
        <v>164</v>
      </c>
      <c r="G7" s="549" t="s">
        <v>233</v>
      </c>
      <c r="H7" s="549" t="s">
        <v>172</v>
      </c>
      <c r="I7" s="549" t="s">
        <v>234</v>
      </c>
      <c r="J7" s="549" t="s">
        <v>180</v>
      </c>
      <c r="K7" s="549" t="s">
        <v>184</v>
      </c>
      <c r="L7" s="549" t="s">
        <v>186</v>
      </c>
      <c r="M7" s="550" t="s">
        <v>138</v>
      </c>
      <c r="N7" s="550" t="s">
        <v>139</v>
      </c>
      <c r="O7" s="550" t="s">
        <v>110</v>
      </c>
      <c r="P7" s="61"/>
      <c r="Q7" s="550" t="s">
        <v>235</v>
      </c>
      <c r="R7" s="551" t="s">
        <v>236</v>
      </c>
      <c r="S7" s="543" t="s">
        <v>237</v>
      </c>
      <c r="T7" s="515"/>
      <c r="U7" s="552" t="s">
        <v>168</v>
      </c>
      <c r="V7" s="552" t="s">
        <v>170</v>
      </c>
      <c r="W7" s="552" t="s">
        <v>174</v>
      </c>
      <c r="X7" s="552" t="s">
        <v>178</v>
      </c>
      <c r="Y7" s="551" t="s">
        <v>238</v>
      </c>
      <c r="Z7" s="553" t="s">
        <v>138</v>
      </c>
      <c r="AA7" s="553" t="s">
        <v>139</v>
      </c>
      <c r="AB7" s="550" t="s">
        <v>138</v>
      </c>
      <c r="AC7" s="550" t="s">
        <v>139</v>
      </c>
      <c r="AD7" s="550" t="s">
        <v>110</v>
      </c>
      <c r="AE7" s="61"/>
      <c r="AF7" s="550" t="s">
        <v>235</v>
      </c>
      <c r="AG7" s="554" t="s">
        <v>182</v>
      </c>
      <c r="AH7" s="554" t="s">
        <v>162</v>
      </c>
      <c r="AI7" s="554" t="s">
        <v>49</v>
      </c>
      <c r="AJ7" s="544" t="s">
        <v>191</v>
      </c>
      <c r="AK7" s="515"/>
      <c r="AL7" s="544" t="s">
        <v>194</v>
      </c>
      <c r="AM7" s="515"/>
      <c r="AN7" s="80" t="s">
        <v>204</v>
      </c>
      <c r="AO7" s="555" t="s">
        <v>232</v>
      </c>
      <c r="AP7" s="80" t="s">
        <v>206</v>
      </c>
      <c r="AQ7" s="555" t="s">
        <v>232</v>
      </c>
      <c r="AR7" s="80" t="s">
        <v>239</v>
      </c>
      <c r="AS7" s="559"/>
      <c r="AT7" s="560"/>
    </row>
    <row r="8" spans="1:46" ht="76.5" customHeight="1">
      <c r="A8" s="40"/>
      <c r="B8" s="556"/>
      <c r="C8" s="556"/>
      <c r="D8" s="556"/>
      <c r="E8" s="556"/>
      <c r="F8" s="556"/>
      <c r="G8" s="556"/>
      <c r="H8" s="556"/>
      <c r="I8" s="556"/>
      <c r="J8" s="556"/>
      <c r="K8" s="556"/>
      <c r="L8" s="556"/>
      <c r="M8" s="556"/>
      <c r="N8" s="556"/>
      <c r="O8" s="556"/>
      <c r="P8" s="62" t="s">
        <v>240</v>
      </c>
      <c r="Q8" s="556"/>
      <c r="R8" s="556"/>
      <c r="S8" s="71" t="s">
        <v>241</v>
      </c>
      <c r="T8" s="71" t="s">
        <v>242</v>
      </c>
      <c r="U8" s="556"/>
      <c r="V8" s="556"/>
      <c r="W8" s="556"/>
      <c r="X8" s="556"/>
      <c r="Y8" s="556"/>
      <c r="Z8" s="556"/>
      <c r="AA8" s="556"/>
      <c r="AB8" s="556"/>
      <c r="AC8" s="556"/>
      <c r="AD8" s="556"/>
      <c r="AE8" s="62" t="s">
        <v>240</v>
      </c>
      <c r="AF8" s="556"/>
      <c r="AG8" s="556"/>
      <c r="AH8" s="556"/>
      <c r="AI8" s="556"/>
      <c r="AJ8" s="81" t="s">
        <v>243</v>
      </c>
      <c r="AK8" s="81" t="s">
        <v>156</v>
      </c>
      <c r="AL8" s="81" t="s">
        <v>244</v>
      </c>
      <c r="AM8" s="81" t="s">
        <v>245</v>
      </c>
      <c r="AN8" s="80" t="s">
        <v>246</v>
      </c>
      <c r="AO8" s="556"/>
      <c r="AP8" s="80" t="s">
        <v>246</v>
      </c>
      <c r="AQ8" s="556"/>
      <c r="AR8" s="80" t="s">
        <v>246</v>
      </c>
      <c r="AS8" s="563"/>
      <c r="AT8" s="564"/>
    </row>
    <row r="9" spans="1:46" ht="265.5" customHeight="1">
      <c r="A9" s="29"/>
      <c r="B9" s="46">
        <v>1</v>
      </c>
      <c r="C9" s="48" t="s">
        <v>74</v>
      </c>
      <c r="D9" s="48" t="s">
        <v>100</v>
      </c>
      <c r="E9" s="95" t="s">
        <v>463</v>
      </c>
      <c r="F9" s="96" t="s">
        <v>66</v>
      </c>
      <c r="G9" s="97" t="s">
        <v>571</v>
      </c>
      <c r="H9" s="95" t="s">
        <v>572</v>
      </c>
      <c r="I9" s="96" t="s">
        <v>573</v>
      </c>
      <c r="J9" s="49" t="s">
        <v>116</v>
      </c>
      <c r="K9" s="49" t="s">
        <v>80</v>
      </c>
      <c r="L9" s="102" t="s">
        <v>77</v>
      </c>
      <c r="M9" s="49">
        <v>3</v>
      </c>
      <c r="N9" s="49">
        <v>2</v>
      </c>
      <c r="O9" s="77">
        <f t="shared" ref="O9:O12" si="0">+M9*N9</f>
        <v>6</v>
      </c>
      <c r="P9" s="49">
        <f t="shared" ref="P9:P12" si="1">(IFERROR(VALUE(CONCATENATE(M9,N9)),0))</f>
        <v>32</v>
      </c>
      <c r="Q9" s="106">
        <f>(IFERROR(VLOOKUP(P9,'[1]INF GENERAL'!$F$3:$H$27,2,FALSE),0))</f>
        <v>0</v>
      </c>
      <c r="R9" s="107" t="s">
        <v>574</v>
      </c>
      <c r="S9" s="49" t="s">
        <v>241</v>
      </c>
      <c r="T9" s="49"/>
      <c r="U9" s="77">
        <v>20</v>
      </c>
      <c r="V9" s="77">
        <v>25</v>
      </c>
      <c r="W9" s="77">
        <v>25</v>
      </c>
      <c r="X9" s="77">
        <v>25</v>
      </c>
      <c r="Y9" s="109">
        <f t="shared" ref="Y9:Y12" si="2">SUM(U9:X9)</f>
        <v>95</v>
      </c>
      <c r="Z9" s="49"/>
      <c r="AA9" s="49"/>
      <c r="AB9" s="49">
        <v>1</v>
      </c>
      <c r="AC9" s="49">
        <v>2</v>
      </c>
      <c r="AD9" s="49">
        <v>5</v>
      </c>
      <c r="AE9" s="49">
        <f t="shared" ref="AE9:AE12" si="3">IFERROR(VALUE(CONCATENATE(AB9,AC9)),0)</f>
        <v>12</v>
      </c>
      <c r="AF9" s="106">
        <f>(IFERROR(VLOOKUP(AE9,'[1]INF GENERAL'!$F$3:$H$27,2,FALSE),0))</f>
        <v>0</v>
      </c>
      <c r="AG9" s="48" t="s">
        <v>575</v>
      </c>
      <c r="AH9" s="49" t="s">
        <v>43</v>
      </c>
      <c r="AI9" s="49" t="s">
        <v>51</v>
      </c>
      <c r="AJ9" s="49" t="s">
        <v>66</v>
      </c>
      <c r="AK9" s="49" t="s">
        <v>74</v>
      </c>
      <c r="AL9" s="110">
        <v>44927</v>
      </c>
      <c r="AM9" s="110">
        <v>45046</v>
      </c>
      <c r="AN9" s="48" t="s">
        <v>576</v>
      </c>
      <c r="AO9" s="83" t="s">
        <v>286</v>
      </c>
      <c r="AP9" s="107" t="s">
        <v>577</v>
      </c>
      <c r="AQ9" s="83" t="s">
        <v>578</v>
      </c>
      <c r="AR9" s="112" t="s">
        <v>579</v>
      </c>
      <c r="AS9" s="545" t="s">
        <v>261</v>
      </c>
      <c r="AT9" s="546"/>
    </row>
    <row r="10" spans="1:46" ht="240" customHeight="1">
      <c r="A10" s="29"/>
      <c r="B10" s="46">
        <v>2</v>
      </c>
      <c r="C10" s="48" t="s">
        <v>74</v>
      </c>
      <c r="D10" s="48" t="s">
        <v>100</v>
      </c>
      <c r="E10" s="95" t="s">
        <v>463</v>
      </c>
      <c r="F10" s="96" t="s">
        <v>66</v>
      </c>
      <c r="G10" s="97" t="s">
        <v>580</v>
      </c>
      <c r="H10" s="95" t="s">
        <v>581</v>
      </c>
      <c r="I10" s="96" t="s">
        <v>582</v>
      </c>
      <c r="J10" s="49" t="s">
        <v>116</v>
      </c>
      <c r="K10" s="49" t="s">
        <v>80</v>
      </c>
      <c r="L10" s="102" t="s">
        <v>15</v>
      </c>
      <c r="M10" s="49">
        <v>3</v>
      </c>
      <c r="N10" s="49">
        <v>2</v>
      </c>
      <c r="O10" s="77">
        <f t="shared" si="0"/>
        <v>6</v>
      </c>
      <c r="P10" s="49">
        <f t="shared" si="1"/>
        <v>32</v>
      </c>
      <c r="Q10" s="106">
        <f>(IFERROR(VLOOKUP(P10,'[1]INF GENERAL'!$F$3:$H$27,2,FALSE),0))</f>
        <v>0</v>
      </c>
      <c r="R10" s="108" t="s">
        <v>583</v>
      </c>
      <c r="S10" s="49" t="s">
        <v>241</v>
      </c>
      <c r="T10" s="49"/>
      <c r="U10" s="77">
        <v>20</v>
      </c>
      <c r="V10" s="77">
        <v>25</v>
      </c>
      <c r="W10" s="77">
        <v>25</v>
      </c>
      <c r="X10" s="77">
        <v>25</v>
      </c>
      <c r="Y10" s="109">
        <f t="shared" si="2"/>
        <v>95</v>
      </c>
      <c r="Z10" s="49"/>
      <c r="AA10" s="49"/>
      <c r="AB10" s="49">
        <v>2</v>
      </c>
      <c r="AC10" s="49">
        <v>2</v>
      </c>
      <c r="AD10" s="49">
        <f t="shared" ref="AD10:AD12" si="4">+AB10*AC10</f>
        <v>4</v>
      </c>
      <c r="AE10" s="49">
        <f t="shared" si="3"/>
        <v>22</v>
      </c>
      <c r="AF10" s="106">
        <f>(IFERROR(VLOOKUP(AE10,'[1]INF GENERAL'!$F$3:$H$27,2,FALSE),0))</f>
        <v>0</v>
      </c>
      <c r="AG10" s="108" t="s">
        <v>584</v>
      </c>
      <c r="AH10" s="49" t="s">
        <v>43</v>
      </c>
      <c r="AI10" s="49" t="s">
        <v>51</v>
      </c>
      <c r="AJ10" s="49" t="s">
        <v>66</v>
      </c>
      <c r="AK10" s="49" t="s">
        <v>74</v>
      </c>
      <c r="AL10" s="110">
        <v>44927</v>
      </c>
      <c r="AM10" s="110">
        <v>45046</v>
      </c>
      <c r="AN10" s="95" t="s">
        <v>585</v>
      </c>
      <c r="AO10" s="83" t="s">
        <v>286</v>
      </c>
      <c r="AP10" s="113" t="s">
        <v>586</v>
      </c>
      <c r="AQ10" s="83" t="s">
        <v>587</v>
      </c>
      <c r="AR10" s="114" t="s">
        <v>588</v>
      </c>
      <c r="AS10" s="545" t="s">
        <v>261</v>
      </c>
      <c r="AT10" s="546"/>
    </row>
    <row r="11" spans="1:46" ht="240" customHeight="1">
      <c r="A11" s="29"/>
      <c r="B11" s="46">
        <v>3</v>
      </c>
      <c r="C11" s="48" t="s">
        <v>74</v>
      </c>
      <c r="D11" s="48" t="s">
        <v>100</v>
      </c>
      <c r="E11" s="95" t="s">
        <v>463</v>
      </c>
      <c r="F11" s="48" t="s">
        <v>66</v>
      </c>
      <c r="G11" s="48" t="s">
        <v>589</v>
      </c>
      <c r="H11" s="95" t="s">
        <v>590</v>
      </c>
      <c r="I11" s="96" t="s">
        <v>591</v>
      </c>
      <c r="J11" s="49" t="s">
        <v>116</v>
      </c>
      <c r="K11" s="49" t="s">
        <v>80</v>
      </c>
      <c r="L11" s="102" t="s">
        <v>7</v>
      </c>
      <c r="M11" s="49">
        <v>2</v>
      </c>
      <c r="N11" s="49">
        <v>2</v>
      </c>
      <c r="O11" s="77">
        <f t="shared" si="0"/>
        <v>4</v>
      </c>
      <c r="P11" s="49">
        <f t="shared" si="1"/>
        <v>22</v>
      </c>
      <c r="Q11" s="106">
        <f>(IFERROR(VLOOKUP(P11,'[1]INF GENERAL'!$F$3:$H$27,2,FALSE),0))</f>
        <v>0</v>
      </c>
      <c r="R11" s="48" t="s">
        <v>592</v>
      </c>
      <c r="S11" s="49" t="s">
        <v>241</v>
      </c>
      <c r="T11" s="49"/>
      <c r="U11" s="77">
        <v>25</v>
      </c>
      <c r="V11" s="77">
        <v>25</v>
      </c>
      <c r="W11" s="77">
        <v>25</v>
      </c>
      <c r="X11" s="77">
        <v>25</v>
      </c>
      <c r="Y11" s="109">
        <f t="shared" si="2"/>
        <v>100</v>
      </c>
      <c r="Z11" s="49"/>
      <c r="AA11" s="49"/>
      <c r="AB11" s="49">
        <v>2</v>
      </c>
      <c r="AC11" s="49">
        <v>2</v>
      </c>
      <c r="AD11" s="49">
        <f t="shared" si="4"/>
        <v>4</v>
      </c>
      <c r="AE11" s="49">
        <f t="shared" si="3"/>
        <v>22</v>
      </c>
      <c r="AF11" s="106">
        <f>(IFERROR(VLOOKUP(AE11,'[1]INF GENERAL'!$F$3:$H$27,2,FALSE),0))</f>
        <v>0</v>
      </c>
      <c r="AG11" s="48" t="s">
        <v>593</v>
      </c>
      <c r="AH11" s="49" t="s">
        <v>43</v>
      </c>
      <c r="AI11" s="49" t="s">
        <v>51</v>
      </c>
      <c r="AJ11" s="49" t="s">
        <v>66</v>
      </c>
      <c r="AK11" s="49" t="s">
        <v>74</v>
      </c>
      <c r="AL11" s="110">
        <v>44927</v>
      </c>
      <c r="AM11" s="110">
        <v>45046</v>
      </c>
      <c r="AN11" s="96" t="s">
        <v>594</v>
      </c>
      <c r="AO11" s="83" t="s">
        <v>286</v>
      </c>
      <c r="AP11" s="113" t="s">
        <v>595</v>
      </c>
      <c r="AQ11" s="83" t="s">
        <v>286</v>
      </c>
      <c r="AR11" s="112" t="s">
        <v>596</v>
      </c>
      <c r="AS11" s="545" t="s">
        <v>261</v>
      </c>
      <c r="AT11" s="546"/>
    </row>
    <row r="12" spans="1:46" ht="240" customHeight="1">
      <c r="A12" s="29"/>
      <c r="B12" s="46">
        <v>4</v>
      </c>
      <c r="C12" s="48" t="s">
        <v>74</v>
      </c>
      <c r="D12" s="48" t="s">
        <v>100</v>
      </c>
      <c r="E12" s="95" t="s">
        <v>463</v>
      </c>
      <c r="F12" s="48" t="s">
        <v>66</v>
      </c>
      <c r="G12" s="48" t="s">
        <v>597</v>
      </c>
      <c r="H12" s="95" t="s">
        <v>598</v>
      </c>
      <c r="I12" s="48" t="s">
        <v>599</v>
      </c>
      <c r="J12" s="49" t="s">
        <v>116</v>
      </c>
      <c r="K12" s="49" t="s">
        <v>80</v>
      </c>
      <c r="L12" s="102" t="s">
        <v>15</v>
      </c>
      <c r="M12" s="49">
        <v>2</v>
      </c>
      <c r="N12" s="49">
        <v>2</v>
      </c>
      <c r="O12" s="77">
        <f t="shared" si="0"/>
        <v>4</v>
      </c>
      <c r="P12" s="49">
        <f t="shared" si="1"/>
        <v>22</v>
      </c>
      <c r="Q12" s="106">
        <f>(IFERROR(VLOOKUP(P12,'[1]INF GENERAL'!$F$3:$H$27,2,FALSE),0))</f>
        <v>0</v>
      </c>
      <c r="R12" s="48" t="s">
        <v>600</v>
      </c>
      <c r="S12" s="49" t="s">
        <v>241</v>
      </c>
      <c r="T12" s="49"/>
      <c r="U12" s="77">
        <v>20</v>
      </c>
      <c r="V12" s="77">
        <v>25</v>
      </c>
      <c r="W12" s="77">
        <v>25</v>
      </c>
      <c r="X12" s="77">
        <v>25</v>
      </c>
      <c r="Y12" s="109">
        <f t="shared" si="2"/>
        <v>95</v>
      </c>
      <c r="Z12" s="49"/>
      <c r="AA12" s="49"/>
      <c r="AB12" s="49">
        <v>2</v>
      </c>
      <c r="AC12" s="49">
        <v>2</v>
      </c>
      <c r="AD12" s="49">
        <f t="shared" si="4"/>
        <v>4</v>
      </c>
      <c r="AE12" s="49">
        <f t="shared" si="3"/>
        <v>22</v>
      </c>
      <c r="AF12" s="106">
        <f>(IFERROR(VLOOKUP(AE12,'[1]INF GENERAL'!$F$3:$H$27,2,FALSE),0))</f>
        <v>0</v>
      </c>
      <c r="AG12" s="48" t="s">
        <v>601</v>
      </c>
      <c r="AH12" s="49" t="s">
        <v>43</v>
      </c>
      <c r="AI12" s="49" t="s">
        <v>51</v>
      </c>
      <c r="AJ12" s="49" t="s">
        <v>66</v>
      </c>
      <c r="AK12" s="49" t="s">
        <v>74</v>
      </c>
      <c r="AL12" s="110">
        <v>44927</v>
      </c>
      <c r="AM12" s="110">
        <v>45046</v>
      </c>
      <c r="AN12" s="96" t="s">
        <v>602</v>
      </c>
      <c r="AO12" s="83" t="s">
        <v>603</v>
      </c>
      <c r="AP12" s="48" t="s">
        <v>604</v>
      </c>
      <c r="AQ12" s="83" t="s">
        <v>578</v>
      </c>
      <c r="AR12" s="115" t="s">
        <v>605</v>
      </c>
      <c r="AS12" s="545" t="s">
        <v>261</v>
      </c>
      <c r="AT12" s="546"/>
    </row>
    <row r="13" spans="1:46">
      <c r="A13" s="29"/>
      <c r="B13" s="55"/>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104"/>
      <c r="AC13" s="98"/>
      <c r="AD13" s="98"/>
      <c r="AE13" s="98"/>
      <c r="AF13" s="98"/>
      <c r="AG13" s="98"/>
      <c r="AH13" s="98"/>
      <c r="AI13" s="98"/>
      <c r="AJ13" s="98"/>
      <c r="AK13" s="98"/>
      <c r="AL13" s="98"/>
      <c r="AM13" s="98"/>
      <c r="AN13" s="98"/>
      <c r="AO13" s="98"/>
      <c r="AP13" s="98"/>
      <c r="AQ13" s="98"/>
      <c r="AR13" s="98"/>
      <c r="AS13" s="98"/>
      <c r="AT13" s="104"/>
    </row>
    <row r="14" spans="1:46">
      <c r="A14" s="29"/>
      <c r="B14" s="55"/>
      <c r="C14" s="565" t="s">
        <v>606</v>
      </c>
      <c r="D14" s="566"/>
      <c r="E14" s="566"/>
      <c r="F14" s="566"/>
      <c r="G14" s="566"/>
      <c r="H14" s="546"/>
      <c r="I14" s="98"/>
      <c r="J14" s="98"/>
      <c r="K14" s="98"/>
      <c r="L14" s="98"/>
      <c r="M14" s="98"/>
      <c r="N14" s="98"/>
      <c r="O14" s="98"/>
      <c r="P14" s="98"/>
      <c r="Q14" s="98"/>
      <c r="R14" s="98"/>
      <c r="S14" s="98"/>
      <c r="T14" s="98"/>
      <c r="U14" s="98"/>
      <c r="V14" s="98"/>
      <c r="W14" s="98"/>
      <c r="X14" s="98"/>
      <c r="Y14" s="98"/>
      <c r="Z14" s="98"/>
      <c r="AA14" s="98"/>
      <c r="AB14" s="104"/>
      <c r="AC14" s="98"/>
      <c r="AD14" s="98"/>
      <c r="AE14" s="98"/>
      <c r="AF14" s="98"/>
      <c r="AG14" s="98"/>
      <c r="AH14" s="98"/>
      <c r="AI14" s="98"/>
      <c r="AJ14" s="98"/>
      <c r="AK14" s="98"/>
      <c r="AL14" s="98"/>
      <c r="AM14" s="98"/>
      <c r="AN14" s="98"/>
      <c r="AO14" s="98"/>
      <c r="AP14" s="98"/>
      <c r="AQ14" s="98"/>
      <c r="AR14" s="98"/>
      <c r="AS14" s="98"/>
      <c r="AT14" s="104"/>
    </row>
    <row r="15" spans="1:46" ht="103.5" customHeight="1">
      <c r="A15" s="29"/>
      <c r="B15" s="50"/>
      <c r="C15" s="567" t="s">
        <v>607</v>
      </c>
      <c r="D15" s="546"/>
      <c r="E15" s="567" t="s">
        <v>608</v>
      </c>
      <c r="F15" s="546"/>
      <c r="G15" s="567" t="s">
        <v>547</v>
      </c>
      <c r="H15" s="546"/>
      <c r="I15" s="103"/>
      <c r="J15" s="103"/>
      <c r="K15" s="104"/>
      <c r="L15" s="105"/>
      <c r="M15" s="105"/>
      <c r="N15" s="105"/>
      <c r="O15" s="105"/>
      <c r="P15" s="105"/>
      <c r="Q15" s="105"/>
      <c r="R15" s="105"/>
      <c r="S15" s="105"/>
      <c r="T15" s="105"/>
      <c r="U15" s="105"/>
      <c r="V15" s="105"/>
      <c r="W15" s="105"/>
      <c r="X15" s="105"/>
      <c r="Y15" s="105"/>
      <c r="Z15" s="105"/>
      <c r="AA15" s="104"/>
      <c r="AB15" s="98"/>
      <c r="AC15" s="98"/>
      <c r="AD15" s="104"/>
      <c r="AE15" s="98"/>
      <c r="AF15" s="98"/>
      <c r="AG15" s="98"/>
      <c r="AH15" s="98"/>
      <c r="AI15" s="98"/>
      <c r="AJ15" s="98"/>
      <c r="AK15" s="98"/>
      <c r="AL15" s="98"/>
      <c r="AM15" s="98"/>
      <c r="AN15" s="98"/>
      <c r="AO15" s="98"/>
      <c r="AP15" s="98"/>
      <c r="AQ15" s="98"/>
      <c r="AR15" s="98"/>
      <c r="AS15" s="104"/>
      <c r="AT15" s="116"/>
    </row>
    <row r="16" spans="1:46">
      <c r="A16" s="29"/>
      <c r="B16" s="55"/>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1"/>
      <c r="AC16" s="56"/>
      <c r="AD16" s="56"/>
      <c r="AE16" s="56"/>
      <c r="AF16" s="56"/>
      <c r="AG16" s="56"/>
      <c r="AH16" s="56"/>
      <c r="AI16" s="56"/>
      <c r="AJ16" s="56"/>
      <c r="AK16" s="56"/>
      <c r="AL16" s="56"/>
      <c r="AM16" s="56"/>
      <c r="AN16" s="56"/>
      <c r="AO16" s="56"/>
      <c r="AP16" s="56"/>
      <c r="AQ16" s="56"/>
      <c r="AR16" s="56"/>
      <c r="AS16" s="56"/>
      <c r="AT16" s="51"/>
    </row>
    <row r="17" spans="1:46">
      <c r="A17" s="29"/>
      <c r="B17" s="55"/>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1"/>
      <c r="AC17" s="56"/>
      <c r="AD17" s="56"/>
      <c r="AE17" s="56"/>
      <c r="AF17" s="56"/>
      <c r="AG17" s="56"/>
      <c r="AH17" s="56"/>
      <c r="AI17" s="56"/>
      <c r="AJ17" s="56"/>
      <c r="AK17" s="56"/>
      <c r="AL17" s="56"/>
      <c r="AM17" s="56"/>
      <c r="AN17" s="56"/>
      <c r="AO17" s="56"/>
      <c r="AP17" s="56"/>
      <c r="AQ17" s="56"/>
      <c r="AR17" s="56"/>
      <c r="AS17" s="56"/>
      <c r="AT17" s="51"/>
    </row>
    <row r="18" spans="1:46">
      <c r="A18" s="29"/>
      <c r="B18" s="55"/>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1"/>
      <c r="AC18" s="56"/>
      <c r="AD18" s="56"/>
      <c r="AE18" s="56"/>
      <c r="AF18" s="56"/>
      <c r="AG18" s="56"/>
      <c r="AH18" s="56"/>
      <c r="AI18" s="56"/>
      <c r="AJ18" s="56"/>
      <c r="AK18" s="56"/>
      <c r="AL18" s="56"/>
      <c r="AM18" s="56"/>
      <c r="AN18" s="56"/>
      <c r="AO18" s="56"/>
      <c r="AP18" s="56"/>
      <c r="AQ18" s="56"/>
      <c r="AR18" s="56"/>
      <c r="AS18" s="56"/>
      <c r="AT18" s="51"/>
    </row>
    <row r="19" spans="1:46"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1"/>
      <c r="AC19" s="56"/>
      <c r="AD19" s="56"/>
      <c r="AE19" s="56"/>
      <c r="AF19" s="56"/>
      <c r="AG19" s="56"/>
      <c r="AH19" s="56"/>
      <c r="AI19" s="56"/>
      <c r="AJ19" s="56"/>
      <c r="AK19" s="56"/>
      <c r="AL19" s="56"/>
      <c r="AM19" s="56"/>
      <c r="AN19" s="56"/>
      <c r="AO19" s="56"/>
      <c r="AP19" s="56"/>
      <c r="AQ19" s="56"/>
      <c r="AR19" s="56"/>
      <c r="AS19" s="56"/>
      <c r="AT19" s="51"/>
    </row>
    <row r="20" spans="1:46"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1"/>
      <c r="AC20" s="56"/>
      <c r="AD20" s="56"/>
      <c r="AE20" s="56"/>
      <c r="AF20" s="56"/>
      <c r="AG20" s="56"/>
      <c r="AH20" s="56"/>
      <c r="AI20" s="56"/>
      <c r="AJ20" s="56"/>
      <c r="AK20" s="56"/>
      <c r="AL20" s="56"/>
      <c r="AM20" s="56"/>
      <c r="AN20" s="56"/>
      <c r="AO20" s="56"/>
      <c r="AP20" s="56"/>
      <c r="AQ20" s="56"/>
      <c r="AR20" s="56"/>
      <c r="AS20" s="56"/>
      <c r="AT20" s="51"/>
    </row>
    <row r="21" spans="1:46" ht="18.75" customHeight="1">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1"/>
      <c r="AC21" s="56"/>
      <c r="AD21" s="56"/>
      <c r="AE21" s="56"/>
      <c r="AF21" s="56"/>
      <c r="AG21" s="56"/>
      <c r="AH21" s="56"/>
      <c r="AI21" s="56"/>
      <c r="AJ21" s="56"/>
      <c r="AK21" s="56"/>
      <c r="AL21" s="56"/>
      <c r="AM21" s="56"/>
      <c r="AN21" s="56"/>
      <c r="AO21" s="56"/>
      <c r="AP21" s="56"/>
      <c r="AQ21" s="56"/>
      <c r="AR21" s="56"/>
      <c r="AS21" s="56"/>
      <c r="AT21" s="51"/>
    </row>
    <row r="22" spans="1:46" ht="21" customHeight="1">
      <c r="A22" s="29"/>
      <c r="B22" s="50"/>
      <c r="C22" s="51"/>
      <c r="D22" s="51"/>
      <c r="E22" s="57"/>
      <c r="F22" s="57"/>
      <c r="G22" s="57"/>
      <c r="H22" s="57"/>
      <c r="I22" s="57"/>
      <c r="J22" s="57"/>
      <c r="K22" s="57"/>
      <c r="L22" s="57"/>
      <c r="M22" s="57"/>
      <c r="N22" s="57"/>
      <c r="O22" s="57"/>
      <c r="P22" s="57"/>
      <c r="Q22" s="57"/>
      <c r="R22" s="57"/>
      <c r="S22" s="57"/>
      <c r="T22" s="57"/>
      <c r="U22" s="57"/>
      <c r="V22" s="57"/>
      <c r="W22" s="57"/>
      <c r="X22" s="57"/>
      <c r="Y22" s="57"/>
      <c r="Z22" s="57"/>
      <c r="AA22" s="57"/>
      <c r="AB22" s="51"/>
      <c r="AC22" s="57"/>
      <c r="AD22" s="57"/>
      <c r="AE22" s="57"/>
      <c r="AF22" s="57"/>
      <c r="AG22" s="57"/>
      <c r="AH22" s="57"/>
      <c r="AI22" s="57"/>
      <c r="AJ22" s="57"/>
      <c r="AK22" s="57"/>
      <c r="AL22" s="57"/>
      <c r="AM22" s="57"/>
      <c r="AN22" s="57"/>
      <c r="AO22" s="57"/>
      <c r="AP22" s="57"/>
      <c r="AQ22" s="57"/>
      <c r="AR22" s="57"/>
      <c r="AS22" s="57"/>
      <c r="AT22" s="51"/>
    </row>
    <row r="23" spans="1:46" ht="26.25" customHeight="1">
      <c r="A23" s="29"/>
      <c r="B23" s="50"/>
      <c r="C23" s="51"/>
      <c r="D23" s="51"/>
      <c r="E23" s="58"/>
      <c r="F23" s="58"/>
      <c r="G23" s="58"/>
      <c r="H23" s="58"/>
      <c r="I23" s="58"/>
      <c r="J23" s="58"/>
      <c r="K23" s="58"/>
      <c r="L23" s="58"/>
      <c r="M23" s="58"/>
      <c r="N23" s="58"/>
      <c r="O23" s="58"/>
      <c r="P23" s="58"/>
      <c r="Q23" s="58"/>
      <c r="R23" s="58"/>
      <c r="S23" s="58"/>
      <c r="T23" s="58"/>
      <c r="U23" s="58"/>
      <c r="V23" s="58"/>
      <c r="W23" s="58"/>
      <c r="X23" s="58"/>
      <c r="Y23" s="58"/>
      <c r="Z23" s="58"/>
      <c r="AA23" s="58"/>
      <c r="AB23" s="51"/>
      <c r="AC23" s="51"/>
      <c r="AD23" s="51"/>
      <c r="AE23" s="51"/>
      <c r="AF23" s="51"/>
      <c r="AG23" s="51"/>
      <c r="AH23" s="51"/>
      <c r="AI23" s="51"/>
      <c r="AJ23" s="51"/>
      <c r="AK23" s="51"/>
      <c r="AL23" s="51"/>
      <c r="AM23" s="51"/>
      <c r="AN23" s="51"/>
      <c r="AO23" s="51"/>
      <c r="AP23" s="51"/>
      <c r="AQ23" s="51"/>
      <c r="AR23" s="51"/>
      <c r="AS23" s="51"/>
      <c r="AT23" s="51"/>
    </row>
    <row r="24" spans="1:46" ht="21" customHeight="1">
      <c r="A24" s="29"/>
      <c r="B24" s="50"/>
      <c r="C24" s="51"/>
      <c r="D24" s="51"/>
      <c r="E24" s="58"/>
      <c r="F24" s="58"/>
      <c r="G24" s="58"/>
      <c r="H24" s="58"/>
      <c r="I24" s="58"/>
      <c r="J24" s="58"/>
      <c r="K24" s="58"/>
      <c r="L24" s="58"/>
      <c r="M24" s="58"/>
      <c r="N24" s="58"/>
      <c r="O24" s="58"/>
      <c r="P24" s="58"/>
      <c r="Q24" s="58"/>
      <c r="R24" s="58"/>
      <c r="S24" s="58"/>
      <c r="T24" s="58"/>
      <c r="U24" s="58"/>
      <c r="V24" s="58"/>
      <c r="W24" s="58"/>
      <c r="X24" s="58"/>
      <c r="Y24" s="58"/>
      <c r="Z24" s="58"/>
      <c r="AA24" s="58"/>
      <c r="AB24" s="51"/>
      <c r="AC24" s="51"/>
      <c r="AD24" s="51"/>
      <c r="AE24" s="51"/>
      <c r="AF24" s="51"/>
      <c r="AG24" s="51"/>
      <c r="AH24" s="51"/>
      <c r="AI24" s="51"/>
      <c r="AJ24" s="51"/>
      <c r="AK24" s="51"/>
      <c r="AL24" s="51"/>
      <c r="AM24" s="51"/>
      <c r="AN24" s="51"/>
      <c r="AO24" s="51"/>
      <c r="AP24" s="51"/>
      <c r="AQ24" s="51"/>
      <c r="AR24" s="51"/>
      <c r="AS24" s="51"/>
      <c r="AT24" s="51"/>
    </row>
    <row r="25" spans="1:46" ht="21" customHeight="1">
      <c r="A25" s="29"/>
      <c r="B25" s="50"/>
      <c r="C25" s="51"/>
      <c r="D25" s="51"/>
      <c r="E25" s="58"/>
      <c r="F25" s="58"/>
      <c r="G25" s="58"/>
      <c r="H25" s="58"/>
      <c r="I25" s="58"/>
      <c r="J25" s="58"/>
      <c r="K25" s="58"/>
      <c r="L25" s="58"/>
      <c r="M25" s="58"/>
      <c r="N25" s="58"/>
      <c r="O25" s="58"/>
      <c r="P25" s="58"/>
      <c r="Q25" s="58"/>
      <c r="R25" s="58"/>
      <c r="S25" s="58"/>
      <c r="T25" s="58"/>
      <c r="U25" s="58"/>
      <c r="V25" s="58"/>
      <c r="W25" s="58"/>
      <c r="X25" s="58"/>
      <c r="Y25" s="58"/>
      <c r="Z25" s="58"/>
      <c r="AA25" s="58"/>
      <c r="AB25" s="51"/>
      <c r="AC25" s="51"/>
      <c r="AD25" s="51"/>
      <c r="AE25" s="51"/>
      <c r="AF25" s="51"/>
      <c r="AG25" s="51"/>
      <c r="AH25" s="51"/>
      <c r="AI25" s="51"/>
      <c r="AJ25" s="51"/>
      <c r="AK25" s="51"/>
      <c r="AL25" s="51"/>
      <c r="AM25" s="51"/>
      <c r="AN25" s="51"/>
      <c r="AO25" s="51"/>
      <c r="AP25" s="51"/>
      <c r="AQ25" s="51"/>
      <c r="AR25" s="51"/>
      <c r="AS25" s="51"/>
      <c r="AT25" s="51"/>
    </row>
    <row r="26" spans="1:46" ht="21" customHeight="1">
      <c r="A26" s="29"/>
      <c r="B26" s="50"/>
      <c r="C26" s="51"/>
      <c r="D26" s="51"/>
      <c r="E26" s="58"/>
      <c r="F26" s="58"/>
      <c r="G26" s="58"/>
      <c r="H26" s="58"/>
      <c r="I26" s="58"/>
      <c r="J26" s="58"/>
      <c r="K26" s="58"/>
      <c r="L26" s="58"/>
      <c r="M26" s="58"/>
      <c r="N26" s="58"/>
      <c r="O26" s="58"/>
      <c r="P26" s="58"/>
      <c r="Q26" s="58"/>
      <c r="R26" s="58"/>
      <c r="S26" s="58"/>
      <c r="T26" s="58"/>
      <c r="U26" s="58"/>
      <c r="V26" s="58"/>
      <c r="W26" s="58"/>
      <c r="X26" s="58"/>
      <c r="Y26" s="58"/>
      <c r="Z26" s="58"/>
      <c r="AA26" s="58"/>
      <c r="AB26" s="51"/>
      <c r="AC26" s="51"/>
      <c r="AD26" s="51"/>
      <c r="AE26" s="51"/>
      <c r="AF26" s="51"/>
      <c r="AG26" s="51"/>
      <c r="AH26" s="51"/>
      <c r="AI26" s="51"/>
      <c r="AJ26" s="51"/>
      <c r="AK26" s="51"/>
      <c r="AL26" s="51"/>
      <c r="AM26" s="51"/>
      <c r="AN26" s="51"/>
      <c r="AO26" s="51"/>
      <c r="AP26" s="51"/>
      <c r="AQ26" s="51"/>
      <c r="AR26" s="51"/>
      <c r="AS26" s="51"/>
      <c r="AT26" s="51"/>
    </row>
    <row r="27" spans="1:46" ht="21" customHeight="1">
      <c r="A27" s="29"/>
      <c r="B27" s="50"/>
      <c r="C27" s="51"/>
      <c r="D27" s="51"/>
      <c r="E27" s="51"/>
      <c r="F27" s="51"/>
      <c r="G27" s="51"/>
      <c r="H27" s="51"/>
      <c r="I27" s="51"/>
      <c r="J27" s="51"/>
      <c r="K27" s="51"/>
      <c r="L27" s="51"/>
      <c r="M27" s="58"/>
      <c r="N27" s="58"/>
      <c r="O27" s="58"/>
      <c r="P27" s="58"/>
      <c r="Q27" s="58"/>
      <c r="R27" s="58"/>
      <c r="S27" s="58"/>
      <c r="T27" s="58"/>
      <c r="U27" s="58"/>
      <c r="V27" s="58"/>
      <c r="W27" s="58"/>
      <c r="X27" s="58"/>
      <c r="Y27" s="58"/>
      <c r="Z27" s="58"/>
      <c r="AA27" s="58"/>
      <c r="AB27" s="51"/>
      <c r="AC27" s="51"/>
      <c r="AD27" s="51"/>
      <c r="AE27" s="51"/>
      <c r="AF27" s="51"/>
      <c r="AG27" s="51"/>
      <c r="AH27" s="51"/>
      <c r="AI27" s="51"/>
      <c r="AJ27" s="51"/>
      <c r="AK27" s="51"/>
      <c r="AL27" s="51"/>
      <c r="AM27" s="51"/>
      <c r="AN27" s="51"/>
      <c r="AO27" s="51"/>
      <c r="AP27" s="51"/>
      <c r="AQ27" s="51"/>
      <c r="AR27" s="51"/>
      <c r="AS27" s="51"/>
      <c r="AT27" s="51"/>
    </row>
    <row r="28" spans="1:46" ht="27" customHeight="1">
      <c r="A28" s="29"/>
      <c r="B28" s="50"/>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row>
    <row r="29" spans="1:46" ht="30" customHeight="1">
      <c r="A29" s="29"/>
      <c r="B29" s="5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row>
    <row r="30" spans="1:46" ht="28.5" customHeight="1">
      <c r="A30" s="29"/>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row>
    <row r="31" spans="1:46" ht="24.75" customHeight="1">
      <c r="A31" s="29"/>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row>
    <row r="32" spans="1:46" ht="28.5" customHeight="1">
      <c r="A32" s="29"/>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row>
    <row r="33" spans="1:46" ht="27" customHeight="1">
      <c r="A33" s="2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row>
    <row r="34" spans="1:46" ht="30.75" customHeight="1">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row>
    <row r="35" spans="1:46" ht="24.75"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row>
    <row r="36" spans="1:46" ht="27"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row>
    <row r="37" spans="1:46" ht="25.5"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row>
    <row r="38" spans="1:46" ht="33.75"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row>
    <row r="39" spans="1:46" ht="30.75"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row>
    <row r="40" spans="1:46" ht="30.75"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row>
    <row r="41" spans="1:46" ht="36.75"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row>
    <row r="42" spans="1:46" ht="24.75"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row>
    <row r="43" spans="1:46" ht="27.75"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row>
    <row r="44" spans="1:46" ht="24.7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row>
    <row r="45" spans="1:46" ht="17.2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row>
    <row r="46" spans="1:46" ht="14.2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row>
    <row r="47" spans="1:46" ht="27.7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row>
    <row r="48" spans="1:46" ht="28.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row>
    <row r="49" spans="1:46" ht="33.7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row>
    <row r="50" spans="1:46" ht="25.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row>
    <row r="51" spans="1:46" ht="18.7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row>
    <row r="52" spans="1:46" ht="18.7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row>
    <row r="53" spans="1:46" ht="18.7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row>
    <row r="54" spans="1:46" ht="18.7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row>
    <row r="55" spans="1:46" ht="18.7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row>
    <row r="56" spans="1:46" ht="18.7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row>
    <row r="57" spans="1:46" ht="18.7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row>
    <row r="58" spans="1:46"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row>
    <row r="59" spans="1:46"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row>
    <row r="60" spans="1:46"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row>
    <row r="61" spans="1:46"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row>
    <row r="62" spans="1:46"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row>
    <row r="63" spans="1:46"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row>
    <row r="65" spans="1:46"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row>
    <row r="66" spans="1:46"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row>
    <row r="67" spans="1:46"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row>
    <row r="68" spans="1:46"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row>
    <row r="69" spans="1:46"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row>
    <row r="70" spans="1:46"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row>
    <row r="71" spans="1:46"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row>
    <row r="72" spans="1:46"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row>
    <row r="73" spans="1:46"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row>
    <row r="74" spans="1:46"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row>
    <row r="75" spans="1:46"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row>
    <row r="76" spans="1:46"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row>
    <row r="77" spans="1:46"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row>
    <row r="78" spans="1:46"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row>
    <row r="79" spans="1:46"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row>
    <row r="80" spans="1:46"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row>
    <row r="81" spans="1:46"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row>
    <row r="82" spans="1:46"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row>
    <row r="83" spans="1:46"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row>
    <row r="84" spans="1:46"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row>
    <row r="85" spans="1:46"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row>
    <row r="86" spans="1:46"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row>
    <row r="87" spans="1:46"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row>
    <row r="88" spans="1:46"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row>
    <row r="89" spans="1:46"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row>
    <row r="90" spans="1:46"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row>
    <row r="91" spans="1:46"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row>
    <row r="92" spans="1:46"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row>
    <row r="93" spans="1:46"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row>
    <row r="94" spans="1:46"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row>
    <row r="95" spans="1:46"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row>
    <row r="96" spans="1:46"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row>
    <row r="97" spans="1:46"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row>
    <row r="98" spans="1:46"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row>
    <row r="99" spans="1:46"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row>
    <row r="100" spans="1:46"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row>
    <row r="101" spans="1:46"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row>
    <row r="102" spans="1:46"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row>
    <row r="103" spans="1:46"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row>
    <row r="104" spans="1:46"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row>
    <row r="105" spans="1:46"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row>
    <row r="106" spans="1:46"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row>
    <row r="107" spans="1:46"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row>
    <row r="108" spans="1:46"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row>
    <row r="109" spans="1:46"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row>
    <row r="110" spans="1:46"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row>
    <row r="111" spans="1:46"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row>
    <row r="112" spans="1:46"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row>
    <row r="113" spans="1:46"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row>
    <row r="114" spans="1:46"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row>
    <row r="115" spans="1:46"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row>
    <row r="116" spans="1:46"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row>
    <row r="117" spans="1:46"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row>
    <row r="118" spans="1:46"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row>
    <row r="119" spans="1:46"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row>
    <row r="120" spans="1:46"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row>
    <row r="121" spans="1:46"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row>
    <row r="122" spans="1:46"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row>
    <row r="123" spans="1:46"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row>
    <row r="124" spans="1:46"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row>
    <row r="125" spans="1:46"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row>
    <row r="126" spans="1:46"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row>
    <row r="127" spans="1:46"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row>
    <row r="128" spans="1:46"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row>
    <row r="129" spans="1:46"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row>
    <row r="130" spans="1:46"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row>
    <row r="131" spans="1:46"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row>
    <row r="132" spans="1:46"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row>
    <row r="133" spans="1:46"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row>
    <row r="134" spans="1:46"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row>
    <row r="135" spans="1:46"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row>
    <row r="136" spans="1:46"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row>
    <row r="137" spans="1:46"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row>
    <row r="138" spans="1:46"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row>
    <row r="139" spans="1:46"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row>
    <row r="140" spans="1:46"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row>
    <row r="141" spans="1:46"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row>
    <row r="142" spans="1:46"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row>
    <row r="143" spans="1:46"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row>
    <row r="144" spans="1:46"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row>
    <row r="145" spans="1:46"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row>
    <row r="146" spans="1:46"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row>
    <row r="147" spans="1:46"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row>
    <row r="148" spans="1:46"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row>
    <row r="149" spans="1:46"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row>
    <row r="150" spans="1:46"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row>
    <row r="151" spans="1:46"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row>
    <row r="152" spans="1:46"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row>
    <row r="153" spans="1:46"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row>
    <row r="154" spans="1:46"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row>
    <row r="155" spans="1:46"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row>
    <row r="156" spans="1:46"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row>
    <row r="157" spans="1:46"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row>
    <row r="158" spans="1:46"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row>
    <row r="159" spans="1:46"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row>
    <row r="160" spans="1:46"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row>
    <row r="161" spans="1:46"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row>
    <row r="162" spans="1:46"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row>
    <row r="163" spans="1:46"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row>
    <row r="164" spans="1:46"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row>
    <row r="165" spans="1:46"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row>
    <row r="166" spans="1:46"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row>
    <row r="167" spans="1:46"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row>
    <row r="168" spans="1:46"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row>
    <row r="169" spans="1:46"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row>
    <row r="170" spans="1:46"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row>
    <row r="171" spans="1:46"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row>
    <row r="172" spans="1:46"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row>
    <row r="173" spans="1:46"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row>
    <row r="174" spans="1:46"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row>
    <row r="175" spans="1:46"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row>
    <row r="176" spans="1:46"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row>
    <row r="177" spans="1:46"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row>
    <row r="178" spans="1:46"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row>
    <row r="179" spans="1:46"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row>
    <row r="180" spans="1:46"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row>
    <row r="181" spans="1:46"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row>
    <row r="182" spans="1:46"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row>
    <row r="183" spans="1:46"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row>
    <row r="184" spans="1:46"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row>
    <row r="185" spans="1:46"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row>
    <row r="186" spans="1:46"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row>
    <row r="187" spans="1:46"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row>
    <row r="188" spans="1:46"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row>
    <row r="189" spans="1:46"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row>
    <row r="190" spans="1:46"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row>
    <row r="191" spans="1:46"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row>
    <row r="192" spans="1:46"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row>
    <row r="193" spans="1:46"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row>
    <row r="194" spans="1:46"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row>
    <row r="195" spans="1:46"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row>
    <row r="196" spans="1:46"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row>
    <row r="197" spans="1:46"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row>
    <row r="198" spans="1:46"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row>
    <row r="199" spans="1:46"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row>
    <row r="200" spans="1:46"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row>
    <row r="201" spans="1:46"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row>
    <row r="202" spans="1:46"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row>
    <row r="203" spans="1:46"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row>
    <row r="204" spans="1:46"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row>
    <row r="205" spans="1:46"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row>
    <row r="206" spans="1:46"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row>
    <row r="207" spans="1:46"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row>
    <row r="208" spans="1:46"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row>
    <row r="209" spans="1:46"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row>
    <row r="210" spans="1:46"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row>
    <row r="211" spans="1:46"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row>
    <row r="212" spans="1:46"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row>
    <row r="213" spans="1:46"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row>
    <row r="214" spans="1:46"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row>
    <row r="215" spans="1:46"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row>
    <row r="216" spans="1:46"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row>
    <row r="217" spans="1:46"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row>
    <row r="218" spans="1:46"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row>
    <row r="219" spans="1:46"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row>
    <row r="220" spans="1:46"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row>
    <row r="221" spans="1:46"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row>
    <row r="222" spans="1:46"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row>
    <row r="223" spans="1:46"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row>
    <row r="224" spans="1:46"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row>
    <row r="225" spans="1:46"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row>
    <row r="226" spans="1:46"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row>
    <row r="227" spans="1:46"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row>
    <row r="228" spans="1:46"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row>
    <row r="229" spans="1:46"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row>
    <row r="230" spans="1:46"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row>
    <row r="231" spans="1:46"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row>
    <row r="232" spans="1:46"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row>
    <row r="233" spans="1:46"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row>
    <row r="234" spans="1:46"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row>
    <row r="235" spans="1:46"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row>
    <row r="236" spans="1:46"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row>
    <row r="237" spans="1:46"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row>
    <row r="238" spans="1:46"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row>
    <row r="239" spans="1:46"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row>
    <row r="240" spans="1:46"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row>
    <row r="241" spans="1:46"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row>
    <row r="242" spans="1:46"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row>
    <row r="243" spans="1:46"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row>
    <row r="244" spans="1:46"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row>
    <row r="245" spans="1:46"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row>
    <row r="246" spans="1:46"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row>
    <row r="247" spans="1:46"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row>
    <row r="248" spans="1:46"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row>
    <row r="249" spans="1:46"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row>
    <row r="250" spans="1:46"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row>
    <row r="251" spans="1:46"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row>
    <row r="252" spans="1:46"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row>
    <row r="253" spans="1:46"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row>
    <row r="254" spans="1:46"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row>
    <row r="255" spans="1:46"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row>
    <row r="256" spans="1:46"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row>
    <row r="257" spans="1:46"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row>
    <row r="258" spans="1:46"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row>
    <row r="259" spans="1:46"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row>
    <row r="260" spans="1:46"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row>
    <row r="261" spans="1:46"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row>
    <row r="262" spans="1:46"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row>
    <row r="263" spans="1:46"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row>
    <row r="264" spans="1:46"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row>
    <row r="265" spans="1:46"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row>
    <row r="266" spans="1:46"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row>
    <row r="267" spans="1:46"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row>
    <row r="268" spans="1:46"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row>
    <row r="269" spans="1:46"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row>
    <row r="270" spans="1:46"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row>
    <row r="271" spans="1:46"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row>
    <row r="272" spans="1:46"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row>
    <row r="273" spans="1:46"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row>
    <row r="274" spans="1:46"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row>
    <row r="275" spans="1:46"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row>
    <row r="276" spans="1:46"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row>
    <row r="277" spans="1:46"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row>
    <row r="278" spans="1:46"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row>
    <row r="279" spans="1:46"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row>
    <row r="280" spans="1:46"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row>
    <row r="281" spans="1:46"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row>
    <row r="282" spans="1:46"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row>
    <row r="283" spans="1:46"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row>
    <row r="284" spans="1:46"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row>
    <row r="285" spans="1:46"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row>
    <row r="286" spans="1:46"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row>
    <row r="287" spans="1:46"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row>
    <row r="288" spans="1:46"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row>
    <row r="289" spans="1:46"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row>
    <row r="290" spans="1:46"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row>
    <row r="291" spans="1:46"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row>
    <row r="292" spans="1:46"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row>
    <row r="293" spans="1:46"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row>
    <row r="294" spans="1:46"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row>
    <row r="295" spans="1:46"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row>
    <row r="296" spans="1:46"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row>
    <row r="297" spans="1:46"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row>
    <row r="298" spans="1:46"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row>
    <row r="299" spans="1:46"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row>
    <row r="300" spans="1:46"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row>
    <row r="301" spans="1:46"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row>
    <row r="302" spans="1:46"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row>
    <row r="303" spans="1:46"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row>
    <row r="304" spans="1:46"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row>
    <row r="305" spans="1:46"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row>
    <row r="306" spans="1:46"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row>
    <row r="307" spans="1:46"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row>
    <row r="308" spans="1:46"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row>
    <row r="309" spans="1:46"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row>
    <row r="310" spans="1:46"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row>
    <row r="311" spans="1:46"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row>
    <row r="312" spans="1:46"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row>
    <row r="313" spans="1:46"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row>
    <row r="314" spans="1:46"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row>
    <row r="315" spans="1:46"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row>
    <row r="316" spans="1:46"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row>
    <row r="317" spans="1:46"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row>
    <row r="318" spans="1:46"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row>
    <row r="319" spans="1:46"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row>
    <row r="320" spans="1:46"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row>
    <row r="321" spans="1:46"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row>
    <row r="322" spans="1:46"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row>
    <row r="323" spans="1:46"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row>
    <row r="324" spans="1:46"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row>
    <row r="325" spans="1:46"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row>
    <row r="326" spans="1:46"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row>
    <row r="327" spans="1:46"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row>
    <row r="328" spans="1:46"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row>
    <row r="329" spans="1:46"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row>
    <row r="330" spans="1:46"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row>
    <row r="331" spans="1:46"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row>
    <row r="332" spans="1:46"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row>
    <row r="333" spans="1:46"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row>
    <row r="334" spans="1:46"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row>
    <row r="335" spans="1:46"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row>
    <row r="336" spans="1:46"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row>
    <row r="337" spans="1:46"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row>
    <row r="338" spans="1:46"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row>
    <row r="339" spans="1:46"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row>
    <row r="340" spans="1:46"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row>
    <row r="341" spans="1:46"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row>
    <row r="342" spans="1:46"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row>
    <row r="343" spans="1:46"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row>
    <row r="344" spans="1:46"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row>
    <row r="345" spans="1:46"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row>
    <row r="346" spans="1:46"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row>
    <row r="347" spans="1:46"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row>
    <row r="348" spans="1:46"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row>
    <row r="349" spans="1:46"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row>
    <row r="350" spans="1:46"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row>
    <row r="351" spans="1:46"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row>
    <row r="352" spans="1:46"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row>
    <row r="353" spans="1:46"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row>
    <row r="354" spans="1:46"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row>
    <row r="355" spans="1:46"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row>
    <row r="356" spans="1:46"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row>
    <row r="357" spans="1:46"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row>
    <row r="358" spans="1:46"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row>
    <row r="359" spans="1:46"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row>
    <row r="360" spans="1:46"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row>
    <row r="361" spans="1:46"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row>
    <row r="362" spans="1:46"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row>
    <row r="363" spans="1:46"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row>
    <row r="364" spans="1:46"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row>
    <row r="365" spans="1:46"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row>
    <row r="366" spans="1:46"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row>
    <row r="367" spans="1:46"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row>
    <row r="368" spans="1:46"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row>
    <row r="369" spans="1:46"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row>
    <row r="370" spans="1:46"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row>
    <row r="371" spans="1:46"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row>
    <row r="372" spans="1:46"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row>
    <row r="373" spans="1:46"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row>
    <row r="374" spans="1:46"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row>
    <row r="375" spans="1:46"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row>
    <row r="376" spans="1:46"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row>
    <row r="377" spans="1:46"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row>
    <row r="378" spans="1:46"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row>
    <row r="379" spans="1:46"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row>
    <row r="380" spans="1:46"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row>
    <row r="381" spans="1:46"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row>
    <row r="382" spans="1:46"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row>
    <row r="383" spans="1:46"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row>
    <row r="384" spans="1:46"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row>
    <row r="385" spans="1:46"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row>
    <row r="386" spans="1:46"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row>
    <row r="387" spans="1:46"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row>
    <row r="388" spans="1:46"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row>
    <row r="389" spans="1:46"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row>
    <row r="390" spans="1:46"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row>
    <row r="391" spans="1:46"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row>
    <row r="392" spans="1:46"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row>
    <row r="393" spans="1:46"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row>
    <row r="394" spans="1:46"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row>
    <row r="395" spans="1:46"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row>
    <row r="396" spans="1:46"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row>
    <row r="397" spans="1:46"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row>
    <row r="398" spans="1:46"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row>
    <row r="399" spans="1:46"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row>
    <row r="400" spans="1:46"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row>
    <row r="401" spans="1:46"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row>
    <row r="402" spans="1:46"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row>
    <row r="403" spans="1:46"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row>
    <row r="404" spans="1:46"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row>
    <row r="405" spans="1:46"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row>
    <row r="406" spans="1:46"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row>
    <row r="407" spans="1:46"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row>
    <row r="408" spans="1:46"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row>
    <row r="409" spans="1:46"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row>
    <row r="410" spans="1:46"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row>
    <row r="411" spans="1:46"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row>
    <row r="412" spans="1:46"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row>
    <row r="413" spans="1:46"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row>
    <row r="414" spans="1:46"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row>
    <row r="415" spans="1:46"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row>
    <row r="416" spans="1:46"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row>
    <row r="417" spans="1:46"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row>
    <row r="418" spans="1:46"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row>
    <row r="419" spans="1:46"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row>
    <row r="420" spans="1:46"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row>
    <row r="421" spans="1:46"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row>
    <row r="422" spans="1:46"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row>
    <row r="423" spans="1:46"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row>
    <row r="424" spans="1:46"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row>
    <row r="425" spans="1:46"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row>
    <row r="426" spans="1:46"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row>
    <row r="427" spans="1:46"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row>
    <row r="428" spans="1:46"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row>
    <row r="429" spans="1:46"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row>
    <row r="430" spans="1:46"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row>
    <row r="431" spans="1:46"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row>
    <row r="432" spans="1:46"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row>
    <row r="433" spans="1:46"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row>
    <row r="434" spans="1:46"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row>
    <row r="435" spans="1:46"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row>
    <row r="436" spans="1:46"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row>
    <row r="437" spans="1:46"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row>
    <row r="438" spans="1:46"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row>
    <row r="439" spans="1:46"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row>
    <row r="440" spans="1:46"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row>
    <row r="441" spans="1:46"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row>
    <row r="442" spans="1:46"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row>
    <row r="443" spans="1:46"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row>
    <row r="444" spans="1:46"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row>
    <row r="445" spans="1:46"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row>
    <row r="446" spans="1:46"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row>
    <row r="447" spans="1:46"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row>
    <row r="448" spans="1:46"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row>
    <row r="449" spans="1:46"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row>
    <row r="450" spans="1:46"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row>
    <row r="451" spans="1:46"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row>
    <row r="452" spans="1:46"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row>
    <row r="453" spans="1:46"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row>
    <row r="454" spans="1:46"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row>
    <row r="455" spans="1:46"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row>
    <row r="456" spans="1:46"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row>
    <row r="457" spans="1:46"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row>
    <row r="458" spans="1:46"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row>
    <row r="459" spans="1:46"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row>
    <row r="460" spans="1:46"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row>
    <row r="461" spans="1:46"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row>
    <row r="462" spans="1:46"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row>
    <row r="463" spans="1:46"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row>
    <row r="464" spans="1:46"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row>
    <row r="465" spans="1:46"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row>
    <row r="466" spans="1:46"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row>
    <row r="467" spans="1:46"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row>
    <row r="468" spans="1:46"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row>
    <row r="469" spans="1:46"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row>
    <row r="470" spans="1:46"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row>
    <row r="471" spans="1:46"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row>
    <row r="472" spans="1:46"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row>
    <row r="473" spans="1:46"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row>
    <row r="474" spans="1:46"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row>
    <row r="475" spans="1:46"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row>
    <row r="476" spans="1:46"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row>
    <row r="477" spans="1:46"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row>
    <row r="478" spans="1:46"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row>
    <row r="479" spans="1:46"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row>
    <row r="480" spans="1:46"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row>
    <row r="481" spans="1:46"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row>
    <row r="482" spans="1:46"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row>
    <row r="483" spans="1:46"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row>
    <row r="484" spans="1:46"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row>
    <row r="485" spans="1:46"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row>
    <row r="486" spans="1:46"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row>
    <row r="487" spans="1:46"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row>
    <row r="488" spans="1:46"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row>
    <row r="489" spans="1:46"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row>
    <row r="490" spans="1:46"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row>
    <row r="491" spans="1:46"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row>
    <row r="492" spans="1:46"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row>
    <row r="493" spans="1:46"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row>
    <row r="494" spans="1:46"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row>
    <row r="495" spans="1:46"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row>
    <row r="496" spans="1:46"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row>
    <row r="497" spans="1:46"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row>
    <row r="498" spans="1:46"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row>
    <row r="499" spans="1:46"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row>
    <row r="500" spans="1:46"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row>
    <row r="501" spans="1:46"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row>
    <row r="502" spans="1:46"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row>
    <row r="503" spans="1:46"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row>
    <row r="504" spans="1:46"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row>
    <row r="505" spans="1:46"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row>
    <row r="506" spans="1:46"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row>
    <row r="507" spans="1:46"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row>
    <row r="508" spans="1:46"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row>
    <row r="509" spans="1:46"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row>
    <row r="510" spans="1:46"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row>
    <row r="511" spans="1:46"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row>
    <row r="512" spans="1:46"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row>
    <row r="513" spans="1:46"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row>
    <row r="514" spans="1:46"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row>
    <row r="515" spans="1:46"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row>
    <row r="516" spans="1:46"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row>
    <row r="517" spans="1:46"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row>
    <row r="518" spans="1:46"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row>
    <row r="519" spans="1:46"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row>
    <row r="520" spans="1:46"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row>
    <row r="521" spans="1:46"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row>
    <row r="522" spans="1:46"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row>
    <row r="523" spans="1:46"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row>
    <row r="524" spans="1:46"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row>
    <row r="525" spans="1:46"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row>
    <row r="526" spans="1:46"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row>
    <row r="527" spans="1:46"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row>
    <row r="528" spans="1:46"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row>
    <row r="529" spans="1:46"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row>
    <row r="530" spans="1:46"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row>
    <row r="531" spans="1:46"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row>
    <row r="532" spans="1:46"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row>
    <row r="533" spans="1:46"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row>
    <row r="534" spans="1:46"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row>
    <row r="535" spans="1:46"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row>
    <row r="536" spans="1:46"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row>
    <row r="537" spans="1:46"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row>
    <row r="538" spans="1:46"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row>
    <row r="539" spans="1:46"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row>
    <row r="540" spans="1:46"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row>
    <row r="541" spans="1:46"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row>
    <row r="542" spans="1:46"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row>
    <row r="543" spans="1:46"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row>
    <row r="544" spans="1:46"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row>
    <row r="545" spans="1:46"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row>
    <row r="546" spans="1:46"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row>
    <row r="547" spans="1:46"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row>
    <row r="548" spans="1:46"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row>
    <row r="549" spans="1:46"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row>
    <row r="550" spans="1:46"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row>
    <row r="551" spans="1:46"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row>
    <row r="552" spans="1:46"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row>
    <row r="553" spans="1:46"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row>
    <row r="554" spans="1:46"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row>
    <row r="555" spans="1:46"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row>
    <row r="556" spans="1:46"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row>
    <row r="557" spans="1:46"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row>
    <row r="558" spans="1:46"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row>
    <row r="559" spans="1:46"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row>
    <row r="560" spans="1:46"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row>
    <row r="561" spans="1:46"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row>
    <row r="562" spans="1:46"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row>
    <row r="563" spans="1:46"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row>
    <row r="564" spans="1:46"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row>
    <row r="565" spans="1:46"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row>
    <row r="566" spans="1:46"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row>
    <row r="567" spans="1:46"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row>
    <row r="568" spans="1:46"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row>
    <row r="569" spans="1:46"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row>
    <row r="570" spans="1:46"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row>
    <row r="571" spans="1:46"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row>
    <row r="572" spans="1:46"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row>
    <row r="573" spans="1:46"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row>
    <row r="574" spans="1:46"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row>
    <row r="575" spans="1:46"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row>
    <row r="576" spans="1:46"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row>
    <row r="577" spans="1:46"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row>
    <row r="578" spans="1:46"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row>
    <row r="579" spans="1:46"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row>
    <row r="580" spans="1:46"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row>
    <row r="581" spans="1:46"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row>
    <row r="582" spans="1:46"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row>
    <row r="583" spans="1:46"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row>
    <row r="584" spans="1:46"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row>
    <row r="585" spans="1:46"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row>
    <row r="586" spans="1:46"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row>
    <row r="587" spans="1:46"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row>
    <row r="588" spans="1:46"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row>
    <row r="589" spans="1:46"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row>
    <row r="590" spans="1:46"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row>
    <row r="591" spans="1:46"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row>
    <row r="592" spans="1:46"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row>
    <row r="593" spans="1:46"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row>
    <row r="594" spans="1:46"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row>
    <row r="595" spans="1:46"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row>
    <row r="596" spans="1:46"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row>
    <row r="597" spans="1:46"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row>
    <row r="598" spans="1:46"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row>
    <row r="599" spans="1:46"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row>
    <row r="600" spans="1:46"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row>
    <row r="601" spans="1:46"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row>
    <row r="602" spans="1:46"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row>
    <row r="603" spans="1:46"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row>
    <row r="604" spans="1:46"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row>
    <row r="605" spans="1:46"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row>
    <row r="606" spans="1:46"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row>
    <row r="607" spans="1:46"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row>
    <row r="608" spans="1:46"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row>
    <row r="609" spans="1:46"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row>
    <row r="610" spans="1:46"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row>
    <row r="611" spans="1:46"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row>
    <row r="612" spans="1:46"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row>
    <row r="613" spans="1:46"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row>
    <row r="614" spans="1:46"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row>
    <row r="615" spans="1:46"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row>
    <row r="616" spans="1:46"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row>
    <row r="617" spans="1:46"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row>
    <row r="618" spans="1:46"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row>
    <row r="619" spans="1:46"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row>
    <row r="620" spans="1:46"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row>
    <row r="621" spans="1:46"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row>
    <row r="622" spans="1:46"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row>
    <row r="623" spans="1:46"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row>
    <row r="624" spans="1:46"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row>
    <row r="625" spans="1:46"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row>
    <row r="626" spans="1:46"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row>
    <row r="627" spans="1:46"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row>
    <row r="628" spans="1:46"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row>
    <row r="629" spans="1:46"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row>
    <row r="630" spans="1:46"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row>
    <row r="631" spans="1:46"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row>
    <row r="632" spans="1:46"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row>
    <row r="633" spans="1:46"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row>
    <row r="634" spans="1:46"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row>
    <row r="635" spans="1:46"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row>
    <row r="636" spans="1:46"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row>
    <row r="637" spans="1:46"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row>
    <row r="638" spans="1:46"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row>
    <row r="639" spans="1:46"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row>
    <row r="640" spans="1:46"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row>
    <row r="641" spans="1:46"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row>
    <row r="642" spans="1:46"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row>
    <row r="643" spans="1:46"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row>
    <row r="644" spans="1:46"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row>
    <row r="645" spans="1:46"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row>
    <row r="646" spans="1:46"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row>
    <row r="647" spans="1:46"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row>
    <row r="648" spans="1:46"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row>
    <row r="649" spans="1:46"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row>
    <row r="650" spans="1:46"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row>
    <row r="651" spans="1:46"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row>
    <row r="652" spans="1:46"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row>
    <row r="653" spans="1:46"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row>
    <row r="654" spans="1:46"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row>
    <row r="655" spans="1:46"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row>
    <row r="656" spans="1:46"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row>
    <row r="657" spans="1:46"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row>
    <row r="658" spans="1:46"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row>
    <row r="659" spans="1:46"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row>
    <row r="660" spans="1:46"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row>
    <row r="661" spans="1:46"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row>
    <row r="662" spans="1:46"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row>
    <row r="663" spans="1:46"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row>
    <row r="664" spans="1:46"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row>
    <row r="665" spans="1:46"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row>
    <row r="666" spans="1:46"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row>
    <row r="667" spans="1:46"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row>
    <row r="668" spans="1:46"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row>
    <row r="669" spans="1:46"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row>
    <row r="670" spans="1:46"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row>
    <row r="671" spans="1:46"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row>
    <row r="672" spans="1:46"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row>
    <row r="673" spans="1:46"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row>
    <row r="674" spans="1:46"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row>
    <row r="675" spans="1:46"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row>
    <row r="676" spans="1:46"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row>
    <row r="677" spans="1:46"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row>
    <row r="678" spans="1:46"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row>
    <row r="679" spans="1:46"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row>
    <row r="680" spans="1:46"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row>
    <row r="681" spans="1:46"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row>
    <row r="682" spans="1:46"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row>
    <row r="683" spans="1:46"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row>
    <row r="684" spans="1:46"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row>
    <row r="685" spans="1:46"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row>
    <row r="686" spans="1:46"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row>
    <row r="687" spans="1:46"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row>
    <row r="688" spans="1:46"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row>
    <row r="689" spans="1:46"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row>
    <row r="690" spans="1:46"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row>
    <row r="691" spans="1:46"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row>
    <row r="692" spans="1:46"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row>
    <row r="693" spans="1:46"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row>
    <row r="694" spans="1:46"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row>
    <row r="695" spans="1:46"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row>
    <row r="696" spans="1:46"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row>
    <row r="697" spans="1:46"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row>
    <row r="698" spans="1:46"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row>
    <row r="699" spans="1:46"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row>
    <row r="700" spans="1:46"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row>
    <row r="701" spans="1:46"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row>
    <row r="702" spans="1:46"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row>
    <row r="703" spans="1:46"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row>
    <row r="704" spans="1:46"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row>
    <row r="705" spans="1:46"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row>
    <row r="706" spans="1:46"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row>
    <row r="707" spans="1:46"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row>
    <row r="708" spans="1:46"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row>
    <row r="709" spans="1:46"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row>
    <row r="710" spans="1:46"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row>
    <row r="711" spans="1:46"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row>
    <row r="712" spans="1:46"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row>
    <row r="713" spans="1:46"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row>
    <row r="714" spans="1:46"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row>
    <row r="715" spans="1:46"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row>
    <row r="716" spans="1:46"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row>
    <row r="717" spans="1:46"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row>
    <row r="718" spans="1:46"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row>
    <row r="719" spans="1:46"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row>
    <row r="720" spans="1:46"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row>
    <row r="721" spans="1:46"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row>
    <row r="722" spans="1:46"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row>
    <row r="723" spans="1:46"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row>
    <row r="724" spans="1:46"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row>
    <row r="725" spans="1:46"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row>
    <row r="726" spans="1:46"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row>
    <row r="727" spans="1:46"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row>
    <row r="728" spans="1:46"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row>
    <row r="729" spans="1:46"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row>
    <row r="730" spans="1:46"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row>
    <row r="731" spans="1:46"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row>
    <row r="732" spans="1:46"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row>
    <row r="733" spans="1:46"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row>
    <row r="734" spans="1:46"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row>
    <row r="735" spans="1:46"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row>
    <row r="736" spans="1:46"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row>
    <row r="737" spans="1:46"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row>
    <row r="738" spans="1:46"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row>
    <row r="739" spans="1:46"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row>
    <row r="740" spans="1:46"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row>
    <row r="741" spans="1:46"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row>
    <row r="742" spans="1:46"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row>
    <row r="743" spans="1:46"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row>
    <row r="744" spans="1:46"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row>
    <row r="745" spans="1:46"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row>
    <row r="746" spans="1:46"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row>
    <row r="747" spans="1:46"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row>
    <row r="748" spans="1:46"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row>
    <row r="749" spans="1:46"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row>
    <row r="750" spans="1:46"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row>
    <row r="751" spans="1:46"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row>
    <row r="752" spans="1:46"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row>
    <row r="753" spans="1:46"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row>
    <row r="754" spans="1:46"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row>
    <row r="755" spans="1:46"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row>
    <row r="756" spans="1:46"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row>
    <row r="757" spans="1:46"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row>
    <row r="758" spans="1:46"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row>
    <row r="759" spans="1:46"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row>
    <row r="760" spans="1:46"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row>
    <row r="761" spans="1:46"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row>
    <row r="762" spans="1:46"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row>
    <row r="763" spans="1:46"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row>
    <row r="764" spans="1:46"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row>
    <row r="765" spans="1:46"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row>
    <row r="766" spans="1:46"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row>
    <row r="767" spans="1:46"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row>
    <row r="768" spans="1:46"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row>
    <row r="769" spans="1:46"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row>
    <row r="770" spans="1:46"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row>
    <row r="771" spans="1:46"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row>
    <row r="772" spans="1:46"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row>
    <row r="773" spans="1:46"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row>
    <row r="774" spans="1:46"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row>
    <row r="775" spans="1:46"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row>
    <row r="776" spans="1:46"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row>
    <row r="777" spans="1:46"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row>
    <row r="778" spans="1:46"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row>
    <row r="779" spans="1:46"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row>
    <row r="780" spans="1:46"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row>
    <row r="781" spans="1:46"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row>
    <row r="782" spans="1:46"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row>
    <row r="783" spans="1:46"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row>
    <row r="784" spans="1:46"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row>
    <row r="785" spans="1:46"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row>
    <row r="786" spans="1:46"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row>
    <row r="787" spans="1:46"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row>
    <row r="788" spans="1:46"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row>
    <row r="789" spans="1:46"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row>
    <row r="790" spans="1:46"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row>
    <row r="791" spans="1:46"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row>
    <row r="792" spans="1:46"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row>
    <row r="793" spans="1:46"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row>
    <row r="794" spans="1:46"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row>
    <row r="795" spans="1:46"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row>
    <row r="796" spans="1:46"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row>
    <row r="797" spans="1:46"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row>
    <row r="798" spans="1:46"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row>
    <row r="799" spans="1:46"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row>
    <row r="800" spans="1:46"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row>
    <row r="801" spans="1:46"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row>
    <row r="802" spans="1:46"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row>
    <row r="803" spans="1:46"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row>
    <row r="804" spans="1:46"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row>
    <row r="805" spans="1:46"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row>
    <row r="806" spans="1:46"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row>
    <row r="807" spans="1:46"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row>
    <row r="808" spans="1:46"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row>
    <row r="809" spans="1:46"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row>
    <row r="810" spans="1:46"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row>
    <row r="811" spans="1:46"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row>
    <row r="812" spans="1:46"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row>
    <row r="813" spans="1:46"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row>
    <row r="814" spans="1:46"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row>
    <row r="815" spans="1:46"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row>
    <row r="816" spans="1:46"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row>
    <row r="817" spans="1:46"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row>
    <row r="818" spans="1:46"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row>
    <row r="819" spans="1:46"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row>
    <row r="820" spans="1:46"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row>
    <row r="821" spans="1:46"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row>
    <row r="822" spans="1:46"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row>
    <row r="823" spans="1:46"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row>
    <row r="824" spans="1:46"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row>
    <row r="825" spans="1:46"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row>
    <row r="826" spans="1:46"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row>
    <row r="827" spans="1:46"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row>
    <row r="828" spans="1:46"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row>
    <row r="829" spans="1:46"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row>
    <row r="830" spans="1:46"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row>
    <row r="831" spans="1:46"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row>
    <row r="832" spans="1:46"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row>
    <row r="833" spans="1:46"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row>
    <row r="834" spans="1:46"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row>
    <row r="835" spans="1:46"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row>
    <row r="836" spans="1:46"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row>
    <row r="837" spans="1:46"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row>
    <row r="838" spans="1:46"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row>
    <row r="839" spans="1:46"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row>
    <row r="840" spans="1:46"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row>
    <row r="841" spans="1:46"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row>
    <row r="842" spans="1:46"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row>
    <row r="843" spans="1:46"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row>
    <row r="844" spans="1:46"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row>
    <row r="845" spans="1:46"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row>
    <row r="846" spans="1:46"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row>
    <row r="847" spans="1:46"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row>
    <row r="848" spans="1:46"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row>
    <row r="849" spans="1:46"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row>
    <row r="850" spans="1:46"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row>
    <row r="851" spans="1:46"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row>
    <row r="852" spans="1:46"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row>
    <row r="853" spans="1:46"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row>
    <row r="854" spans="1:46"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row>
    <row r="855" spans="1:46"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row>
    <row r="856" spans="1:46"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row>
    <row r="857" spans="1:46"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row>
    <row r="858" spans="1:46"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row>
    <row r="859" spans="1:46"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row>
    <row r="860" spans="1:46"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row>
    <row r="861" spans="1:46"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row>
    <row r="862" spans="1:46"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row>
    <row r="863" spans="1:46"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row>
    <row r="864" spans="1:46"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row>
    <row r="865" spans="1:46"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row>
    <row r="866" spans="1:46"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row>
    <row r="867" spans="1:46"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row>
    <row r="868" spans="1:46"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row>
    <row r="869" spans="1:46"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row>
    <row r="870" spans="1:46"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row>
    <row r="871" spans="1:46"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row>
    <row r="872" spans="1:46"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row>
    <row r="873" spans="1:46"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row>
    <row r="874" spans="1:46"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row>
    <row r="875" spans="1:46"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row>
    <row r="876" spans="1:46"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row>
    <row r="877" spans="1:46"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row>
    <row r="878" spans="1:46"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row>
    <row r="879" spans="1:46"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row>
    <row r="880" spans="1:46"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row>
    <row r="881" spans="1:46"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row>
    <row r="882" spans="1:46"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row>
    <row r="883" spans="1:46"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row>
    <row r="884" spans="1:46"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row>
    <row r="885" spans="1:46"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row>
    <row r="886" spans="1:46"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row>
    <row r="887" spans="1:46"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row>
    <row r="888" spans="1:46"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row>
    <row r="889" spans="1:46"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row>
    <row r="890" spans="1:46"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row>
    <row r="891" spans="1:46"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row>
    <row r="892" spans="1:46"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row>
    <row r="893" spans="1:46"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row>
    <row r="894" spans="1:46"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row>
    <row r="895" spans="1:46"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row>
    <row r="896" spans="1:46"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row>
    <row r="897" spans="1:46"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row>
    <row r="898" spans="1:46"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row>
    <row r="899" spans="1:46"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row>
    <row r="900" spans="1:46"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row>
    <row r="901" spans="1:46"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row>
    <row r="902" spans="1:46"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row>
    <row r="903" spans="1:46"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row>
    <row r="904" spans="1:46"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row>
    <row r="905" spans="1:46"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row>
    <row r="906" spans="1:46"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row>
    <row r="907" spans="1:46"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row>
    <row r="908" spans="1:46"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row>
    <row r="909" spans="1:46"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row>
    <row r="910" spans="1:46"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row>
    <row r="911" spans="1:46"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row>
    <row r="912" spans="1:46"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row>
    <row r="913" spans="1:46"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row>
    <row r="914" spans="1:46"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row>
    <row r="915" spans="1:46"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row>
    <row r="916" spans="1:46"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row>
    <row r="917" spans="1:46"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row>
    <row r="918" spans="1:46"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row>
    <row r="919" spans="1:46"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row>
    <row r="920" spans="1:46"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row>
    <row r="921" spans="1:46"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row>
    <row r="922" spans="1:46"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row>
    <row r="923" spans="1:46"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row>
    <row r="924" spans="1:46"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row>
    <row r="925" spans="1:46"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row>
    <row r="926" spans="1:46"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row>
    <row r="927" spans="1:46"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row>
    <row r="928" spans="1:46"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row>
    <row r="929" spans="1:46"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row>
    <row r="930" spans="1:46"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row>
    <row r="931" spans="1:46"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row>
    <row r="932" spans="1:46"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row>
    <row r="933" spans="1:46"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row>
    <row r="934" spans="1:46"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row>
    <row r="935" spans="1:46"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row>
    <row r="936" spans="1:46"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row>
    <row r="937" spans="1:46"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row>
    <row r="938" spans="1:46"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row>
    <row r="939" spans="1:46"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row>
    <row r="940" spans="1:46"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row>
    <row r="941" spans="1:46"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row>
    <row r="942" spans="1:46"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row>
    <row r="943" spans="1:46"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row>
    <row r="944" spans="1:46"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row>
    <row r="945" spans="1:46"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row>
    <row r="946" spans="1:46"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row>
    <row r="947" spans="1:46"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row>
    <row r="948" spans="1:46"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row>
    <row r="949" spans="1:46"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row>
    <row r="950" spans="1:46"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row>
    <row r="951" spans="1:46"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row>
    <row r="952" spans="1:46"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row>
    <row r="953" spans="1:46"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row>
    <row r="954" spans="1:46"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row>
    <row r="955" spans="1:46"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row>
    <row r="956" spans="1:46"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row>
    <row r="957" spans="1:46"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row>
    <row r="958" spans="1:46"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row>
    <row r="959" spans="1:46"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row>
    <row r="960" spans="1:46"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row>
    <row r="961" spans="1:46"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row>
    <row r="962" spans="1:46"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row>
    <row r="963" spans="1:46"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row>
    <row r="964" spans="1:46"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row>
    <row r="965" spans="1:46"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row>
    <row r="966" spans="1:46"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row>
    <row r="967" spans="1:46"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row>
    <row r="968" spans="1:46"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row>
    <row r="969" spans="1:46"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row>
    <row r="970" spans="1:46"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row>
    <row r="971" spans="1:46"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row>
    <row r="972" spans="1:46"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row>
    <row r="973" spans="1:46"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row>
    <row r="974" spans="1:46"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row>
    <row r="975" spans="1:46"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row>
    <row r="976" spans="1:46"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row>
    <row r="977" spans="1:46"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row>
    <row r="978" spans="1:46"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row>
    <row r="979" spans="1:46"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row>
    <row r="980" spans="1:46"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row>
    <row r="981" spans="1:46"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row>
    <row r="982" spans="1:46"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row>
    <row r="983" spans="1:46"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row>
    <row r="984" spans="1:46"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row>
    <row r="985" spans="1:46"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row>
    <row r="986" spans="1:46"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row>
    <row r="987" spans="1:46"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row>
    <row r="988" spans="1:46"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row>
    <row r="989" spans="1:46"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row>
    <row r="990" spans="1:46"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row>
    <row r="991" spans="1:46"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row>
    <row r="992" spans="1:46"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row>
    <row r="993" spans="1:46"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row>
    <row r="994" spans="1:46"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row>
    <row r="995" spans="1:46"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row>
    <row r="996" spans="1:46"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row>
    <row r="997" spans="1:46"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row>
    <row r="998" spans="1:46"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row>
    <row r="999" spans="1:46"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row>
    <row r="1000" spans="1:46"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row>
  </sheetData>
  <sheetProtection algorithmName="SHA-512" hashValue="k2XhycbSp9l9ZDaN9uNV0JdM34KMPj0V7ZqBBt9xVaQiUzZ7DyUYQXkKTFZlrv/9aDJskUoLzVwkxTqZskZFuA==" saltValue="ICbAQqau3VMMI1XOXJfB6w==" spinCount="100000" sheet="1" objects="1" scenarios="1"/>
  <mergeCells count="54">
    <mergeCell ref="AI7:AI8"/>
    <mergeCell ref="AO7:AO8"/>
    <mergeCell ref="AQ7:AQ8"/>
    <mergeCell ref="B2:C4"/>
    <mergeCell ref="D2:AS3"/>
    <mergeCell ref="AS6:AT8"/>
    <mergeCell ref="O7:O8"/>
    <mergeCell ref="Q7:Q8"/>
    <mergeCell ref="R7:R8"/>
    <mergeCell ref="U7:U8"/>
    <mergeCell ref="V7:V8"/>
    <mergeCell ref="J7:J8"/>
    <mergeCell ref="K7:K8"/>
    <mergeCell ref="L7:L8"/>
    <mergeCell ref="M7:M8"/>
    <mergeCell ref="N7:N8"/>
    <mergeCell ref="AS11:AT11"/>
    <mergeCell ref="AS12:AT12"/>
    <mergeCell ref="C14:H14"/>
    <mergeCell ref="C15:D15"/>
    <mergeCell ref="E15:F15"/>
    <mergeCell ref="G15:H15"/>
    <mergeCell ref="S7:T7"/>
    <mergeCell ref="AJ7:AK7"/>
    <mergeCell ref="AL7:AM7"/>
    <mergeCell ref="AS9:AT9"/>
    <mergeCell ref="AS10:AT10"/>
    <mergeCell ref="W7:W8"/>
    <mergeCell ref="X7:X8"/>
    <mergeCell ref="Y7:Y8"/>
    <mergeCell ref="Z7:Z8"/>
    <mergeCell ref="AA7:AA8"/>
    <mergeCell ref="AB7:AB8"/>
    <mergeCell ref="AC7:AC8"/>
    <mergeCell ref="AD7:AD8"/>
    <mergeCell ref="AF7:AF8"/>
    <mergeCell ref="AG7:AG8"/>
    <mergeCell ref="AH7:AH8"/>
    <mergeCell ref="D4:AS4"/>
    <mergeCell ref="B5:AT5"/>
    <mergeCell ref="C6:L6"/>
    <mergeCell ref="M6:Q6"/>
    <mergeCell ref="R6:AA6"/>
    <mergeCell ref="AB6:AF6"/>
    <mergeCell ref="AG6:AM6"/>
    <mergeCell ref="AN6:AR6"/>
    <mergeCell ref="B6:B8"/>
    <mergeCell ref="C7:C8"/>
    <mergeCell ref="D7:D8"/>
    <mergeCell ref="E7:E8"/>
    <mergeCell ref="F7:F8"/>
    <mergeCell ref="G7:G8"/>
    <mergeCell ref="H7:H8"/>
    <mergeCell ref="I7:I8"/>
  </mergeCells>
  <hyperlinks>
    <hyperlink ref="AN10" r:id="rId1" xr:uid="{00000000-0004-0000-0E00-000000000000}"/>
    <hyperlink ref="AP10" r:id="rId2" display="Durante el segundo cuatrimestre de 2023 la Jefatura de Talento Humano dió respuesta a las solicitudes de los trabajadores y ex trabajadores en PDF no editable a través de los siguientes medios:_x000a_https://fnd.sysman.com.co/sysmanWeb/_x000a_Correo electrónico_x000a_Oficio respuesta PQRSD" xr:uid="{00000000-0004-0000-0E00-000001000000}"/>
    <hyperlink ref="AR10" r:id="rId3" display="Para el tercer cuatrimestre del año la Jefatura de Talento Humano dió respuesta a las solicitudes realizadas por los trabajadores y ex trabajadores en PDF no editable a través de: _x000a_ https://fnd.sysman.com.co/sysmanWeb/_x000a_ Correo electrónico _x000a_ Oficio respuesta PQRSD" xr:uid="{00000000-0004-0000-0E00-000002000000}"/>
  </hyperlinks>
  <pageMargins left="0.7" right="0.7" top="0.75" bottom="0.75" header="0" footer="0"/>
  <pageSetup paperSize="9" fitToHeight="0" orientation="landscape"/>
  <drawing r:id="rId4"/>
  <legacy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AS1000"/>
  <sheetViews>
    <sheetView showGridLines="0" topLeftCell="AP9" zoomScale="89" zoomScaleNormal="89" workbookViewId="0">
      <selection activeCell="AP10" sqref="AP10"/>
    </sheetView>
  </sheetViews>
  <sheetFormatPr baseColWidth="10" defaultColWidth="12.625" defaultRowHeight="15" customHeight="1"/>
  <cols>
    <col min="1" max="1" width="4.5" customWidth="1"/>
    <col min="2" max="2" width="4.375" customWidth="1"/>
    <col min="3" max="3" width="34.25" customWidth="1"/>
    <col min="4" max="4" width="48.75" customWidth="1"/>
    <col min="5" max="11" width="36.125" customWidth="1"/>
    <col min="12" max="14" width="3.75" customWidth="1"/>
    <col min="15" max="15" width="4.75" customWidth="1"/>
    <col min="16" max="16" width="11.375" customWidth="1"/>
    <col min="17" max="17" width="38.375" customWidth="1"/>
    <col min="18" max="19" width="11.375" customWidth="1"/>
    <col min="20" max="20" width="6.125" customWidth="1"/>
    <col min="21" max="21" width="5.625" customWidth="1"/>
    <col min="22" max="22" width="5" customWidth="1"/>
    <col min="23" max="23" width="7.625" customWidth="1"/>
    <col min="24" max="24" width="11.375" customWidth="1"/>
    <col min="25" max="25" width="6.75" customWidth="1"/>
    <col min="26" max="26" width="7.375" customWidth="1"/>
    <col min="27" max="29" width="3.75" customWidth="1"/>
    <col min="30" max="30" width="4.75" customWidth="1"/>
    <col min="31" max="31" width="11" customWidth="1"/>
    <col min="32" max="32" width="38" customWidth="1"/>
    <col min="33" max="33" width="11" customWidth="1"/>
    <col min="34" max="34" width="15.125" customWidth="1"/>
    <col min="35" max="35" width="12.625" customWidth="1"/>
    <col min="36" max="36" width="20.375" customWidth="1"/>
    <col min="37" max="38" width="11" customWidth="1"/>
    <col min="39" max="40" width="79.5" hidden="1" customWidth="1"/>
    <col min="41" max="41" width="62.625" customWidth="1"/>
    <col min="42" max="42" width="54.5" customWidth="1"/>
    <col min="43" max="43" width="42.25" customWidth="1"/>
    <col min="44" max="44" width="37.25" customWidth="1"/>
    <col min="45" max="45" width="25.875" customWidth="1"/>
  </cols>
  <sheetData>
    <row r="1" spans="1:45" ht="14.25">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row>
    <row r="2" spans="1:45" ht="39" customHeight="1">
      <c r="A2" s="29"/>
      <c r="B2" s="528"/>
      <c r="C2" s="418"/>
      <c r="D2" s="530" t="s">
        <v>221</v>
      </c>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8"/>
      <c r="AS2" s="84" t="s">
        <v>222</v>
      </c>
    </row>
    <row r="3" spans="1:45" ht="29.25" customHeight="1">
      <c r="A3" s="29"/>
      <c r="B3" s="529"/>
      <c r="C3" s="421"/>
      <c r="D3" s="531"/>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c r="AJ3" s="438"/>
      <c r="AK3" s="438"/>
      <c r="AL3" s="438"/>
      <c r="AM3" s="438"/>
      <c r="AN3" s="438"/>
      <c r="AO3" s="438"/>
      <c r="AP3" s="438"/>
      <c r="AQ3" s="438"/>
      <c r="AR3" s="440"/>
      <c r="AS3" s="85" t="s">
        <v>223</v>
      </c>
    </row>
    <row r="4" spans="1:45" ht="37.5" customHeight="1">
      <c r="A4" s="29"/>
      <c r="B4" s="494"/>
      <c r="C4" s="424"/>
      <c r="D4" s="500" t="s">
        <v>224</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5"/>
      <c r="AS4" s="86" t="s">
        <v>225</v>
      </c>
    </row>
    <row r="5" spans="1:45" ht="10.5" customHeight="1">
      <c r="A5" s="29"/>
      <c r="B5" s="501"/>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row>
    <row r="6" spans="1:45" ht="30" customHeight="1">
      <c r="A6" s="40"/>
      <c r="B6" s="547" t="s">
        <v>226</v>
      </c>
      <c r="C6" s="538" t="s">
        <v>227</v>
      </c>
      <c r="D6" s="514"/>
      <c r="E6" s="514"/>
      <c r="F6" s="514"/>
      <c r="G6" s="514"/>
      <c r="H6" s="514"/>
      <c r="I6" s="514"/>
      <c r="J6" s="514"/>
      <c r="K6" s="515"/>
      <c r="L6" s="539" t="s">
        <v>189</v>
      </c>
      <c r="M6" s="514"/>
      <c r="N6" s="514"/>
      <c r="O6" s="514"/>
      <c r="P6" s="515"/>
      <c r="Q6" s="540" t="s">
        <v>228</v>
      </c>
      <c r="R6" s="514"/>
      <c r="S6" s="514"/>
      <c r="T6" s="514"/>
      <c r="U6" s="514"/>
      <c r="V6" s="514"/>
      <c r="W6" s="514"/>
      <c r="X6" s="514"/>
      <c r="Y6" s="514"/>
      <c r="Z6" s="515"/>
      <c r="AA6" s="539" t="s">
        <v>229</v>
      </c>
      <c r="AB6" s="514"/>
      <c r="AC6" s="514"/>
      <c r="AD6" s="514"/>
      <c r="AE6" s="515"/>
      <c r="AF6" s="541" t="s">
        <v>230</v>
      </c>
      <c r="AG6" s="514"/>
      <c r="AH6" s="514"/>
      <c r="AI6" s="514"/>
      <c r="AJ6" s="514"/>
      <c r="AK6" s="514"/>
      <c r="AL6" s="515"/>
      <c r="AM6" s="542" t="s">
        <v>231</v>
      </c>
      <c r="AN6" s="514"/>
      <c r="AO6" s="514"/>
      <c r="AP6" s="514"/>
      <c r="AQ6" s="515"/>
      <c r="AR6" s="562" t="s">
        <v>232</v>
      </c>
      <c r="AS6" s="558"/>
    </row>
    <row r="7" spans="1:45" ht="42.75" customHeight="1">
      <c r="A7" s="40"/>
      <c r="B7" s="548"/>
      <c r="C7" s="549" t="s">
        <v>156</v>
      </c>
      <c r="D7" s="549" t="s">
        <v>160</v>
      </c>
      <c r="E7" s="549" t="s">
        <v>164</v>
      </c>
      <c r="F7" s="549" t="s">
        <v>233</v>
      </c>
      <c r="G7" s="549" t="s">
        <v>172</v>
      </c>
      <c r="H7" s="549" t="s">
        <v>234</v>
      </c>
      <c r="I7" s="549" t="s">
        <v>180</v>
      </c>
      <c r="J7" s="549" t="s">
        <v>184</v>
      </c>
      <c r="K7" s="549" t="s">
        <v>186</v>
      </c>
      <c r="L7" s="550" t="s">
        <v>138</v>
      </c>
      <c r="M7" s="550" t="s">
        <v>139</v>
      </c>
      <c r="N7" s="550" t="s">
        <v>110</v>
      </c>
      <c r="O7" s="61"/>
      <c r="P7" s="550" t="s">
        <v>235</v>
      </c>
      <c r="Q7" s="551" t="s">
        <v>236</v>
      </c>
      <c r="R7" s="543" t="s">
        <v>237</v>
      </c>
      <c r="S7" s="515"/>
      <c r="T7" s="552" t="s">
        <v>168</v>
      </c>
      <c r="U7" s="552" t="s">
        <v>170</v>
      </c>
      <c r="V7" s="552" t="s">
        <v>174</v>
      </c>
      <c r="W7" s="552" t="s">
        <v>178</v>
      </c>
      <c r="X7" s="551" t="s">
        <v>238</v>
      </c>
      <c r="Y7" s="553" t="s">
        <v>138</v>
      </c>
      <c r="Z7" s="553" t="s">
        <v>139</v>
      </c>
      <c r="AA7" s="550" t="s">
        <v>138</v>
      </c>
      <c r="AB7" s="550" t="s">
        <v>139</v>
      </c>
      <c r="AC7" s="550" t="s">
        <v>110</v>
      </c>
      <c r="AD7" s="61"/>
      <c r="AE7" s="550" t="s">
        <v>235</v>
      </c>
      <c r="AF7" s="554" t="s">
        <v>182</v>
      </c>
      <c r="AG7" s="554" t="s">
        <v>162</v>
      </c>
      <c r="AH7" s="554" t="s">
        <v>49</v>
      </c>
      <c r="AI7" s="544" t="s">
        <v>191</v>
      </c>
      <c r="AJ7" s="515"/>
      <c r="AK7" s="544" t="s">
        <v>194</v>
      </c>
      <c r="AL7" s="515"/>
      <c r="AM7" s="80" t="s">
        <v>204</v>
      </c>
      <c r="AN7" s="555" t="s">
        <v>232</v>
      </c>
      <c r="AO7" s="80" t="s">
        <v>206</v>
      </c>
      <c r="AP7" s="555" t="s">
        <v>232</v>
      </c>
      <c r="AQ7" s="80" t="s">
        <v>239</v>
      </c>
      <c r="AR7" s="559"/>
      <c r="AS7" s="560"/>
    </row>
    <row r="8" spans="1:45" ht="76.5" customHeight="1">
      <c r="A8" s="40"/>
      <c r="B8" s="556"/>
      <c r="C8" s="556"/>
      <c r="D8" s="556"/>
      <c r="E8" s="556"/>
      <c r="F8" s="556"/>
      <c r="G8" s="556"/>
      <c r="H8" s="556"/>
      <c r="I8" s="556"/>
      <c r="J8" s="556"/>
      <c r="K8" s="556"/>
      <c r="L8" s="556"/>
      <c r="M8" s="556"/>
      <c r="N8" s="556"/>
      <c r="O8" s="62" t="s">
        <v>240</v>
      </c>
      <c r="P8" s="556"/>
      <c r="Q8" s="556"/>
      <c r="R8" s="71" t="s">
        <v>241</v>
      </c>
      <c r="S8" s="71" t="s">
        <v>242</v>
      </c>
      <c r="T8" s="556"/>
      <c r="U8" s="556"/>
      <c r="V8" s="556"/>
      <c r="W8" s="556"/>
      <c r="X8" s="556"/>
      <c r="Y8" s="556"/>
      <c r="Z8" s="556"/>
      <c r="AA8" s="556"/>
      <c r="AB8" s="556"/>
      <c r="AC8" s="556"/>
      <c r="AD8" s="62" t="s">
        <v>240</v>
      </c>
      <c r="AE8" s="556"/>
      <c r="AF8" s="556"/>
      <c r="AG8" s="556"/>
      <c r="AH8" s="556"/>
      <c r="AI8" s="81" t="s">
        <v>243</v>
      </c>
      <c r="AJ8" s="81" t="s">
        <v>156</v>
      </c>
      <c r="AK8" s="81" t="s">
        <v>244</v>
      </c>
      <c r="AL8" s="81" t="s">
        <v>245</v>
      </c>
      <c r="AM8" s="80" t="s">
        <v>246</v>
      </c>
      <c r="AN8" s="556"/>
      <c r="AO8" s="80" t="s">
        <v>246</v>
      </c>
      <c r="AP8" s="556"/>
      <c r="AQ8" s="80" t="s">
        <v>246</v>
      </c>
      <c r="AR8" s="563"/>
      <c r="AS8" s="564"/>
    </row>
    <row r="9" spans="1:45" ht="248.1" customHeight="1">
      <c r="A9" s="29"/>
      <c r="B9" s="46">
        <v>1</v>
      </c>
      <c r="C9" s="47" t="s">
        <v>76</v>
      </c>
      <c r="D9" s="48" t="s">
        <v>609</v>
      </c>
      <c r="E9" s="49" t="s">
        <v>35</v>
      </c>
      <c r="F9" s="49" t="s">
        <v>610</v>
      </c>
      <c r="G9" s="49" t="s">
        <v>611</v>
      </c>
      <c r="H9" s="49" t="s">
        <v>612</v>
      </c>
      <c r="I9" s="63" t="s">
        <v>116</v>
      </c>
      <c r="J9" s="63" t="s">
        <v>80</v>
      </c>
      <c r="K9" s="63" t="s">
        <v>7</v>
      </c>
      <c r="L9" s="64">
        <v>1</v>
      </c>
      <c r="M9" s="64">
        <v>3</v>
      </c>
      <c r="N9" s="65">
        <f>+L9*M9</f>
        <v>3</v>
      </c>
      <c r="O9" s="64">
        <f>(IFERROR(VALUE(CONCATENATE(L9,M9)),0))</f>
        <v>13</v>
      </c>
      <c r="P9" s="65">
        <f>(IFERROR(VLOOKUP(O9,'[1]INF GENERAL'!$F$3:$H$27,2,FALSE),0))</f>
        <v>0</v>
      </c>
      <c r="Q9" s="48" t="s">
        <v>613</v>
      </c>
      <c r="R9" s="63" t="s">
        <v>468</v>
      </c>
      <c r="S9" s="63"/>
      <c r="T9" s="72">
        <v>20</v>
      </c>
      <c r="U9" s="72">
        <v>20</v>
      </c>
      <c r="V9" s="72">
        <v>20</v>
      </c>
      <c r="W9" s="72">
        <v>25</v>
      </c>
      <c r="X9" s="73">
        <v>75</v>
      </c>
      <c r="Y9" s="63">
        <v>2</v>
      </c>
      <c r="Z9" s="63">
        <v>3</v>
      </c>
      <c r="AA9" s="49">
        <v>1</v>
      </c>
      <c r="AB9" s="49">
        <v>3</v>
      </c>
      <c r="AC9" s="49">
        <v>5</v>
      </c>
      <c r="AD9" s="49">
        <f>IFERROR(VALUE(CONCATENATE(AA9,AB9)),0)</f>
        <v>13</v>
      </c>
      <c r="AE9" s="77">
        <f>IFERROR(VLOOKUP(AD9,'[1]INF GENERAL'!$F$3:$H$27,2,FALSE),0)</f>
        <v>0</v>
      </c>
      <c r="AF9" s="48" t="s">
        <v>614</v>
      </c>
      <c r="AG9" s="49" t="s">
        <v>43</v>
      </c>
      <c r="AH9" s="49" t="s">
        <v>51</v>
      </c>
      <c r="AI9" s="49" t="s">
        <v>35</v>
      </c>
      <c r="AJ9" s="49" t="s">
        <v>75</v>
      </c>
      <c r="AK9" s="82">
        <v>44927</v>
      </c>
      <c r="AL9" s="82">
        <v>45020</v>
      </c>
      <c r="AM9" s="48" t="s">
        <v>615</v>
      </c>
      <c r="AN9" s="83" t="s">
        <v>286</v>
      </c>
      <c r="AO9" s="48" t="s">
        <v>616</v>
      </c>
      <c r="AP9" s="83" t="s">
        <v>617</v>
      </c>
      <c r="AQ9" s="89" t="s">
        <v>618</v>
      </c>
      <c r="AR9" s="545" t="s">
        <v>261</v>
      </c>
      <c r="AS9" s="546"/>
    </row>
    <row r="10" spans="1:45">
      <c r="A10" s="29"/>
      <c r="B10" s="50"/>
      <c r="C10" s="51"/>
      <c r="D10" s="51"/>
      <c r="E10" s="51"/>
      <c r="F10" s="51"/>
      <c r="G10" s="51"/>
      <c r="H10" s="51"/>
      <c r="I10" s="51"/>
      <c r="J10" s="51"/>
      <c r="K10" s="51"/>
      <c r="L10" s="66"/>
      <c r="M10" s="57"/>
      <c r="N10" s="57"/>
      <c r="O10" s="57"/>
      <c r="P10" s="57"/>
      <c r="Q10" s="57"/>
      <c r="R10" s="57"/>
      <c r="S10" s="57"/>
      <c r="T10" s="57"/>
      <c r="U10" s="57"/>
      <c r="V10" s="57"/>
      <c r="W10" s="57"/>
      <c r="X10" s="57"/>
      <c r="Y10" s="57"/>
      <c r="Z10" s="57"/>
      <c r="AA10" s="51"/>
      <c r="AB10" s="56"/>
      <c r="AC10" s="56"/>
      <c r="AD10" s="51"/>
      <c r="AE10" s="51"/>
      <c r="AF10" s="51"/>
      <c r="AG10" s="51"/>
      <c r="AH10" s="51"/>
      <c r="AI10" s="51"/>
      <c r="AJ10" s="51"/>
      <c r="AK10" s="51"/>
      <c r="AL10" s="51"/>
      <c r="AM10" s="51"/>
      <c r="AN10" s="51"/>
      <c r="AO10" s="51"/>
      <c r="AP10" s="51"/>
      <c r="AQ10" s="51"/>
      <c r="AR10" s="51"/>
      <c r="AS10" s="51"/>
    </row>
    <row r="11" spans="1:45">
      <c r="A11" s="29"/>
      <c r="B11" s="50"/>
      <c r="C11" s="51"/>
      <c r="D11" s="51"/>
      <c r="E11" s="51"/>
      <c r="F11" s="51"/>
      <c r="G11" s="51"/>
      <c r="H11" s="51"/>
      <c r="I11" s="51"/>
      <c r="J11" s="51"/>
      <c r="K11" s="51"/>
      <c r="L11" s="66"/>
      <c r="M11" s="57"/>
      <c r="N11" s="57"/>
      <c r="O11" s="57"/>
      <c r="P11" s="57"/>
      <c r="Q11" s="57"/>
      <c r="R11" s="57"/>
      <c r="S11" s="57"/>
      <c r="T11" s="57"/>
      <c r="U11" s="57"/>
      <c r="V11" s="57"/>
      <c r="W11" s="57"/>
      <c r="X11" s="57"/>
      <c r="Y11" s="57"/>
      <c r="Z11" s="57"/>
      <c r="AA11" s="51"/>
      <c r="AB11" s="56"/>
      <c r="AC11" s="56"/>
      <c r="AD11" s="51"/>
      <c r="AE11" s="51"/>
      <c r="AF11" s="51"/>
      <c r="AG11" s="51"/>
      <c r="AH11" s="51"/>
      <c r="AI11" s="51"/>
      <c r="AJ11" s="51"/>
      <c r="AK11" s="51"/>
      <c r="AL11" s="51"/>
      <c r="AM11" s="51"/>
      <c r="AN11" s="51"/>
      <c r="AO11" s="51"/>
      <c r="AP11" s="51"/>
      <c r="AQ11" s="51"/>
      <c r="AR11" s="51"/>
      <c r="AS11" s="51"/>
    </row>
    <row r="12" spans="1:45">
      <c r="A12" s="29"/>
      <c r="B12" s="50"/>
      <c r="C12" s="513" t="s">
        <v>606</v>
      </c>
      <c r="D12" s="514"/>
      <c r="E12" s="514"/>
      <c r="F12" s="514"/>
      <c r="G12" s="514"/>
      <c r="H12" s="515"/>
      <c r="I12" s="51"/>
      <c r="J12" s="51"/>
      <c r="K12" s="51"/>
      <c r="L12" s="2"/>
      <c r="M12" s="2"/>
      <c r="N12" s="2"/>
      <c r="O12" s="2"/>
      <c r="P12" s="2"/>
      <c r="Q12" s="2"/>
      <c r="R12" s="2"/>
      <c r="S12" s="2"/>
      <c r="T12" s="2"/>
      <c r="U12" s="2"/>
      <c r="V12" s="2"/>
      <c r="W12" s="2"/>
      <c r="X12" s="2"/>
      <c r="Y12" s="2"/>
      <c r="Z12" s="2"/>
      <c r="AA12" s="51"/>
      <c r="AB12" s="56"/>
      <c r="AC12" s="56"/>
      <c r="AD12" s="51"/>
      <c r="AE12" s="56"/>
      <c r="AF12" s="56"/>
      <c r="AG12" s="56"/>
      <c r="AH12" s="56"/>
      <c r="AI12" s="56"/>
      <c r="AJ12" s="56"/>
      <c r="AK12" s="56"/>
      <c r="AL12" s="56"/>
      <c r="AM12" s="56"/>
      <c r="AN12" s="56"/>
      <c r="AO12" s="56"/>
      <c r="AP12" s="56"/>
      <c r="AQ12" s="56"/>
      <c r="AR12" s="56"/>
      <c r="AS12" s="51"/>
    </row>
    <row r="13" spans="1:45" ht="103.5" customHeight="1">
      <c r="A13" s="29"/>
      <c r="B13" s="50"/>
      <c r="C13" s="582" t="s">
        <v>619</v>
      </c>
      <c r="D13" s="515"/>
      <c r="E13" s="582" t="s">
        <v>620</v>
      </c>
      <c r="F13" s="515"/>
      <c r="G13" s="607" t="s">
        <v>621</v>
      </c>
      <c r="H13" s="515"/>
      <c r="I13" s="54"/>
      <c r="J13" s="54"/>
      <c r="K13" s="51"/>
      <c r="L13" s="2"/>
      <c r="M13" s="2"/>
      <c r="N13" s="2"/>
      <c r="O13" s="2"/>
      <c r="P13" s="2"/>
      <c r="Q13" s="2"/>
      <c r="R13" s="2"/>
      <c r="S13" s="2"/>
      <c r="T13" s="2"/>
      <c r="U13" s="2"/>
      <c r="V13" s="2"/>
      <c r="W13" s="2"/>
      <c r="X13" s="2"/>
      <c r="Y13" s="2"/>
      <c r="Z13" s="2"/>
      <c r="AA13" s="51"/>
      <c r="AB13" s="56"/>
      <c r="AC13" s="56"/>
      <c r="AD13" s="51"/>
      <c r="AE13" s="56"/>
      <c r="AF13" s="56"/>
      <c r="AG13" s="56"/>
      <c r="AH13" s="56"/>
      <c r="AI13" s="56"/>
      <c r="AJ13" s="56"/>
      <c r="AK13" s="56"/>
      <c r="AL13" s="56"/>
      <c r="AM13" s="56"/>
      <c r="AN13" s="56"/>
      <c r="AO13" s="56"/>
      <c r="AP13" s="56"/>
      <c r="AQ13" s="56"/>
      <c r="AR13" s="56"/>
      <c r="AS13" s="51"/>
    </row>
    <row r="14" spans="1:45" ht="18" customHeight="1">
      <c r="A14" s="29"/>
      <c r="B14" s="50"/>
      <c r="C14" s="53"/>
      <c r="D14" s="53"/>
      <c r="E14" s="53"/>
      <c r="F14" s="53"/>
      <c r="G14" s="54"/>
      <c r="H14" s="54"/>
      <c r="I14" s="54"/>
      <c r="J14" s="54"/>
      <c r="K14" s="51"/>
      <c r="L14" s="2"/>
      <c r="M14" s="2"/>
      <c r="N14" s="2"/>
      <c r="O14" s="2"/>
      <c r="P14" s="2"/>
      <c r="Q14" s="2"/>
      <c r="R14" s="2"/>
      <c r="S14" s="2"/>
      <c r="T14" s="2"/>
      <c r="U14" s="2"/>
      <c r="V14" s="2"/>
      <c r="W14" s="2"/>
      <c r="X14" s="2"/>
      <c r="Y14" s="2"/>
      <c r="Z14" s="2"/>
      <c r="AA14" s="51"/>
      <c r="AB14" s="56"/>
      <c r="AC14" s="56"/>
      <c r="AD14" s="51"/>
      <c r="AE14" s="56"/>
      <c r="AF14" s="56"/>
      <c r="AG14" s="56"/>
      <c r="AH14" s="56"/>
      <c r="AI14" s="56"/>
      <c r="AJ14" s="56"/>
      <c r="AK14" s="56"/>
      <c r="AL14" s="56"/>
      <c r="AM14" s="56"/>
      <c r="AN14" s="56"/>
      <c r="AO14" s="56"/>
      <c r="AP14" s="56"/>
      <c r="AQ14" s="56"/>
      <c r="AR14" s="56"/>
      <c r="AS14" s="51"/>
    </row>
    <row r="15" spans="1:45" ht="18.75" customHeight="1">
      <c r="A15" s="29"/>
      <c r="B15" s="50"/>
      <c r="C15" s="53"/>
      <c r="D15" s="53"/>
      <c r="E15" s="53"/>
      <c r="F15" s="53"/>
      <c r="G15" s="54"/>
      <c r="H15" s="54"/>
      <c r="I15" s="54"/>
      <c r="J15" s="54"/>
      <c r="K15" s="51"/>
      <c r="L15" s="2"/>
      <c r="M15" s="2"/>
      <c r="N15" s="2"/>
      <c r="O15" s="2"/>
      <c r="P15" s="2"/>
      <c r="Q15" s="2"/>
      <c r="R15" s="2"/>
      <c r="S15" s="2"/>
      <c r="T15" s="2"/>
      <c r="U15" s="2"/>
      <c r="V15" s="2"/>
      <c r="W15" s="2"/>
      <c r="X15" s="2"/>
      <c r="Y15" s="2"/>
      <c r="Z15" s="2"/>
      <c r="AA15" s="51"/>
      <c r="AB15" s="56"/>
      <c r="AC15" s="56"/>
      <c r="AD15" s="51"/>
      <c r="AE15" s="56"/>
      <c r="AF15" s="56"/>
      <c r="AG15" s="56"/>
      <c r="AH15" s="56"/>
      <c r="AI15" s="56"/>
      <c r="AJ15" s="56"/>
      <c r="AK15" s="56"/>
      <c r="AL15" s="56"/>
      <c r="AM15" s="56"/>
      <c r="AN15" s="56"/>
      <c r="AO15" s="56"/>
      <c r="AP15" s="56"/>
      <c r="AQ15" s="56"/>
      <c r="AR15" s="56"/>
      <c r="AS15" s="51"/>
    </row>
    <row r="16" spans="1:45" ht="18.75" customHeight="1">
      <c r="A16" s="29"/>
      <c r="B16" s="50"/>
      <c r="C16" s="53"/>
      <c r="D16" s="53"/>
      <c r="E16" s="53"/>
      <c r="F16" s="53"/>
      <c r="G16" s="54"/>
      <c r="H16" s="54"/>
      <c r="I16" s="54"/>
      <c r="J16" s="54"/>
      <c r="K16" s="51"/>
      <c r="L16" s="2"/>
      <c r="M16" s="2"/>
      <c r="N16" s="2"/>
      <c r="O16" s="2"/>
      <c r="P16" s="2"/>
      <c r="Q16" s="2"/>
      <c r="R16" s="2"/>
      <c r="S16" s="2"/>
      <c r="T16" s="2"/>
      <c r="U16" s="2"/>
      <c r="V16" s="2"/>
      <c r="W16" s="2"/>
      <c r="X16" s="2"/>
      <c r="Y16" s="2"/>
      <c r="Z16" s="2"/>
      <c r="AA16" s="56"/>
      <c r="AB16" s="56"/>
      <c r="AC16" s="56"/>
      <c r="AD16" s="56"/>
      <c r="AE16" s="56"/>
      <c r="AF16" s="56"/>
      <c r="AG16" s="56"/>
      <c r="AH16" s="56"/>
      <c r="AI16" s="56"/>
      <c r="AJ16" s="56"/>
      <c r="AK16" s="56"/>
      <c r="AL16" s="56"/>
      <c r="AM16" s="56"/>
      <c r="AN16" s="56"/>
      <c r="AO16" s="56"/>
      <c r="AP16" s="56"/>
      <c r="AQ16" s="56"/>
      <c r="AR16" s="56"/>
      <c r="AS16" s="51"/>
    </row>
    <row r="17" spans="1:45" ht="18.75" customHeight="1">
      <c r="A17" s="29"/>
      <c r="B17" s="50"/>
      <c r="C17" s="53"/>
      <c r="D17" s="53"/>
      <c r="E17" s="53"/>
      <c r="F17" s="53"/>
      <c r="G17" s="54"/>
      <c r="H17" s="54"/>
      <c r="I17" s="54"/>
      <c r="J17" s="54"/>
      <c r="K17" s="51"/>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1"/>
    </row>
    <row r="18" spans="1:45" ht="18.75" customHeight="1">
      <c r="A18" s="29"/>
      <c r="B18" s="55"/>
      <c r="C18" s="53"/>
      <c r="D18" s="53"/>
      <c r="E18" s="53"/>
      <c r="F18" s="53"/>
      <c r="G18" s="54"/>
      <c r="H18" s="54"/>
      <c r="I18" s="54"/>
      <c r="J18" s="54"/>
      <c r="K18" s="56"/>
      <c r="L18" s="56"/>
      <c r="M18" s="56"/>
      <c r="N18" s="56"/>
      <c r="O18" s="56"/>
      <c r="P18" s="56"/>
      <c r="Q18" s="56"/>
      <c r="R18" s="56"/>
      <c r="S18" s="56"/>
      <c r="T18" s="56"/>
      <c r="U18" s="56"/>
      <c r="V18" s="56"/>
      <c r="W18" s="56"/>
      <c r="X18" s="56"/>
      <c r="Y18" s="56"/>
      <c r="Z18" s="56"/>
      <c r="AA18" s="51"/>
      <c r="AB18" s="56"/>
      <c r="AC18" s="56"/>
      <c r="AD18" s="56"/>
      <c r="AE18" s="56"/>
      <c r="AF18" s="56"/>
      <c r="AG18" s="56"/>
      <c r="AH18" s="56"/>
      <c r="AI18" s="56"/>
      <c r="AJ18" s="56"/>
      <c r="AK18" s="56"/>
      <c r="AL18" s="56"/>
      <c r="AM18" s="56"/>
      <c r="AN18" s="56"/>
      <c r="AO18" s="56"/>
      <c r="AP18" s="56"/>
      <c r="AQ18" s="56"/>
      <c r="AR18" s="56"/>
      <c r="AS18" s="51"/>
    </row>
    <row r="19" spans="1:45"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1"/>
      <c r="AB19" s="56"/>
      <c r="AC19" s="56"/>
      <c r="AD19" s="56"/>
      <c r="AE19" s="56"/>
      <c r="AF19" s="56"/>
      <c r="AG19" s="56"/>
      <c r="AH19" s="56"/>
      <c r="AI19" s="56"/>
      <c r="AJ19" s="56"/>
      <c r="AK19" s="56"/>
      <c r="AL19" s="56"/>
      <c r="AM19" s="56"/>
      <c r="AN19" s="56"/>
      <c r="AO19" s="56"/>
      <c r="AP19" s="56"/>
      <c r="AQ19" s="56"/>
      <c r="AR19" s="56"/>
      <c r="AS19" s="51"/>
    </row>
    <row r="20" spans="1:45"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1"/>
      <c r="AB20" s="56"/>
      <c r="AC20" s="56"/>
      <c r="AD20" s="56"/>
      <c r="AE20" s="56"/>
      <c r="AF20" s="56"/>
      <c r="AG20" s="56"/>
      <c r="AH20" s="56"/>
      <c r="AI20" s="56"/>
      <c r="AJ20" s="56"/>
      <c r="AK20" s="56"/>
      <c r="AL20" s="56"/>
      <c r="AM20" s="56"/>
      <c r="AN20" s="56"/>
      <c r="AO20" s="56"/>
      <c r="AP20" s="56"/>
      <c r="AQ20" s="56"/>
      <c r="AR20" s="56"/>
      <c r="AS20" s="51"/>
    </row>
    <row r="21" spans="1:45" ht="18.75" customHeight="1">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1"/>
      <c r="AB21" s="56"/>
      <c r="AC21" s="56"/>
      <c r="AD21" s="56"/>
      <c r="AE21" s="56"/>
      <c r="AF21" s="56"/>
      <c r="AG21" s="56"/>
      <c r="AH21" s="56"/>
      <c r="AI21" s="56"/>
      <c r="AJ21" s="56"/>
      <c r="AK21" s="56"/>
      <c r="AL21" s="56"/>
      <c r="AM21" s="56"/>
      <c r="AN21" s="56"/>
      <c r="AO21" s="56"/>
      <c r="AP21" s="56"/>
      <c r="AQ21" s="56"/>
      <c r="AR21" s="56"/>
      <c r="AS21" s="51"/>
    </row>
    <row r="22" spans="1:45" ht="18.75" customHeight="1">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1"/>
      <c r="AB22" s="56"/>
      <c r="AC22" s="56"/>
      <c r="AD22" s="56"/>
      <c r="AE22" s="56"/>
      <c r="AF22" s="56"/>
      <c r="AG22" s="56"/>
      <c r="AH22" s="56"/>
      <c r="AI22" s="56"/>
      <c r="AJ22" s="56"/>
      <c r="AK22" s="56"/>
      <c r="AL22" s="56"/>
      <c r="AM22" s="56"/>
      <c r="AN22" s="56"/>
      <c r="AO22" s="56"/>
      <c r="AP22" s="56"/>
      <c r="AQ22" s="56"/>
      <c r="AR22" s="56"/>
      <c r="AS22" s="51"/>
    </row>
    <row r="23" spans="1:45" ht="18.75" customHeight="1">
      <c r="A23" s="29"/>
      <c r="B23" s="55"/>
      <c r="C23" s="56"/>
      <c r="D23" s="56"/>
      <c r="E23" s="56"/>
      <c r="F23" s="56"/>
      <c r="G23" s="56"/>
      <c r="H23" s="56"/>
      <c r="I23" s="56"/>
      <c r="J23" s="56"/>
      <c r="K23" s="56"/>
      <c r="L23" s="56"/>
      <c r="M23" s="56"/>
      <c r="N23" s="56"/>
      <c r="O23" s="56"/>
      <c r="P23" s="56"/>
      <c r="Q23" s="56"/>
      <c r="R23" s="56"/>
      <c r="S23" s="56"/>
      <c r="T23" s="56"/>
      <c r="U23" s="56"/>
      <c r="V23" s="56"/>
      <c r="W23" s="56"/>
      <c r="X23" s="56"/>
      <c r="Y23" s="56"/>
      <c r="Z23" s="56"/>
      <c r="AA23" s="51"/>
      <c r="AB23" s="56"/>
      <c r="AC23" s="56"/>
      <c r="AD23" s="56"/>
      <c r="AE23" s="56"/>
      <c r="AF23" s="56"/>
      <c r="AG23" s="56"/>
      <c r="AH23" s="56"/>
      <c r="AI23" s="56"/>
      <c r="AJ23" s="56"/>
      <c r="AK23" s="56"/>
      <c r="AL23" s="56"/>
      <c r="AM23" s="56"/>
      <c r="AN23" s="56"/>
      <c r="AO23" s="56"/>
      <c r="AP23" s="56"/>
      <c r="AQ23" s="56"/>
      <c r="AR23" s="56"/>
      <c r="AS23" s="51"/>
    </row>
    <row r="24" spans="1:45" ht="18.75" customHeight="1">
      <c r="A24" s="29"/>
      <c r="B24" s="55"/>
      <c r="C24" s="56"/>
      <c r="D24" s="56"/>
      <c r="E24" s="56"/>
      <c r="F24" s="56"/>
      <c r="G24" s="56"/>
      <c r="H24" s="56"/>
      <c r="I24" s="56"/>
      <c r="J24" s="56"/>
      <c r="K24" s="56"/>
      <c r="L24" s="56"/>
      <c r="M24" s="56"/>
      <c r="N24" s="56"/>
      <c r="O24" s="56"/>
      <c r="P24" s="56"/>
      <c r="Q24" s="56"/>
      <c r="R24" s="56"/>
      <c r="S24" s="56"/>
      <c r="T24" s="56"/>
      <c r="U24" s="56"/>
      <c r="V24" s="56"/>
      <c r="W24" s="56"/>
      <c r="X24" s="56"/>
      <c r="Y24" s="56"/>
      <c r="Z24" s="56"/>
      <c r="AA24" s="51"/>
      <c r="AB24" s="56"/>
      <c r="AC24" s="56"/>
      <c r="AD24" s="56"/>
      <c r="AE24" s="56"/>
      <c r="AF24" s="56"/>
      <c r="AG24" s="56"/>
      <c r="AH24" s="56"/>
      <c r="AI24" s="56"/>
      <c r="AJ24" s="56"/>
      <c r="AK24" s="56"/>
      <c r="AL24" s="56"/>
      <c r="AM24" s="56"/>
      <c r="AN24" s="56"/>
      <c r="AO24" s="56"/>
      <c r="AP24" s="56"/>
      <c r="AQ24" s="56"/>
      <c r="AR24" s="56"/>
      <c r="AS24" s="51"/>
    </row>
    <row r="25" spans="1:45" ht="18.75" customHeight="1">
      <c r="A25" s="29"/>
      <c r="B25" s="55"/>
      <c r="C25" s="56"/>
      <c r="D25" s="56"/>
      <c r="E25" s="56"/>
      <c r="F25" s="56"/>
      <c r="G25" s="56"/>
      <c r="H25" s="56"/>
      <c r="I25" s="56"/>
      <c r="J25" s="56"/>
      <c r="K25" s="56"/>
      <c r="L25" s="56"/>
      <c r="M25" s="56"/>
      <c r="N25" s="56"/>
      <c r="O25" s="56"/>
      <c r="P25" s="56"/>
      <c r="Q25" s="56"/>
      <c r="R25" s="56"/>
      <c r="S25" s="56"/>
      <c r="T25" s="56"/>
      <c r="U25" s="56"/>
      <c r="V25" s="56"/>
      <c r="W25" s="56"/>
      <c r="X25" s="56"/>
      <c r="Y25" s="56"/>
      <c r="Z25" s="56"/>
      <c r="AA25" s="51"/>
      <c r="AB25" s="56"/>
      <c r="AC25" s="56"/>
      <c r="AD25" s="56"/>
      <c r="AE25" s="56"/>
      <c r="AF25" s="56"/>
      <c r="AG25" s="56"/>
      <c r="AH25" s="56"/>
      <c r="AI25" s="56"/>
      <c r="AJ25" s="56"/>
      <c r="AK25" s="56"/>
      <c r="AL25" s="56"/>
      <c r="AM25" s="56"/>
      <c r="AN25" s="56"/>
      <c r="AO25" s="56"/>
      <c r="AP25" s="56"/>
      <c r="AQ25" s="56"/>
      <c r="AR25" s="56"/>
      <c r="AS25" s="51"/>
    </row>
    <row r="26" spans="1:45" ht="18.75" customHeight="1">
      <c r="A26" s="29"/>
      <c r="B26" s="55"/>
      <c r="C26" s="56"/>
      <c r="D26" s="56"/>
      <c r="E26" s="56"/>
      <c r="F26" s="56"/>
      <c r="G26" s="56"/>
      <c r="H26" s="56"/>
      <c r="I26" s="56"/>
      <c r="J26" s="56"/>
      <c r="K26" s="56"/>
      <c r="L26" s="56"/>
      <c r="M26" s="56"/>
      <c r="N26" s="56"/>
      <c r="O26" s="56"/>
      <c r="P26" s="56"/>
      <c r="Q26" s="56"/>
      <c r="R26" s="56"/>
      <c r="S26" s="56"/>
      <c r="T26" s="56"/>
      <c r="U26" s="56"/>
      <c r="V26" s="56"/>
      <c r="W26" s="56"/>
      <c r="X26" s="56"/>
      <c r="Y26" s="56"/>
      <c r="Z26" s="56"/>
      <c r="AA26" s="51"/>
      <c r="AB26" s="56"/>
      <c r="AC26" s="56"/>
      <c r="AD26" s="56"/>
      <c r="AE26" s="56"/>
      <c r="AF26" s="56"/>
      <c r="AG26" s="56"/>
      <c r="AH26" s="56"/>
      <c r="AI26" s="56"/>
      <c r="AJ26" s="56"/>
      <c r="AK26" s="56"/>
      <c r="AL26" s="56"/>
      <c r="AM26" s="56"/>
      <c r="AN26" s="56"/>
      <c r="AO26" s="56"/>
      <c r="AP26" s="56"/>
      <c r="AQ26" s="56"/>
      <c r="AR26" s="56"/>
      <c r="AS26" s="51"/>
    </row>
    <row r="27" spans="1:45" ht="18.75" customHeight="1">
      <c r="A27" s="29"/>
      <c r="B27" s="55"/>
      <c r="C27" s="56"/>
      <c r="D27" s="56"/>
      <c r="E27" s="56"/>
      <c r="F27" s="56"/>
      <c r="G27" s="56"/>
      <c r="H27" s="56"/>
      <c r="I27" s="56"/>
      <c r="J27" s="56"/>
      <c r="K27" s="56"/>
      <c r="L27" s="56"/>
      <c r="M27" s="56"/>
      <c r="N27" s="56"/>
      <c r="O27" s="56"/>
      <c r="P27" s="56"/>
      <c r="Q27" s="56"/>
      <c r="R27" s="56"/>
      <c r="S27" s="56"/>
      <c r="T27" s="56"/>
      <c r="U27" s="56"/>
      <c r="V27" s="56"/>
      <c r="W27" s="56"/>
      <c r="X27" s="56"/>
      <c r="Y27" s="56"/>
      <c r="Z27" s="56"/>
      <c r="AA27" s="51"/>
      <c r="AB27" s="56"/>
      <c r="AC27" s="56"/>
      <c r="AD27" s="56"/>
      <c r="AE27" s="56"/>
      <c r="AF27" s="56"/>
      <c r="AG27" s="56"/>
      <c r="AH27" s="56"/>
      <c r="AI27" s="56"/>
      <c r="AJ27" s="56"/>
      <c r="AK27" s="56"/>
      <c r="AL27" s="56"/>
      <c r="AM27" s="56"/>
      <c r="AN27" s="56"/>
      <c r="AO27" s="56"/>
      <c r="AP27" s="56"/>
      <c r="AQ27" s="56"/>
      <c r="AR27" s="56"/>
      <c r="AS27" s="51"/>
    </row>
    <row r="28" spans="1:45" ht="21" customHeight="1">
      <c r="A28" s="29"/>
      <c r="B28" s="50"/>
      <c r="C28" s="51"/>
      <c r="D28" s="57"/>
      <c r="E28" s="57"/>
      <c r="F28" s="57"/>
      <c r="G28" s="57"/>
      <c r="H28" s="57"/>
      <c r="I28" s="57"/>
      <c r="J28" s="57"/>
      <c r="K28" s="57"/>
      <c r="L28" s="57"/>
      <c r="M28" s="57"/>
      <c r="N28" s="57"/>
      <c r="O28" s="57"/>
      <c r="P28" s="57"/>
      <c r="Q28" s="57"/>
      <c r="R28" s="57"/>
      <c r="S28" s="57"/>
      <c r="T28" s="57"/>
      <c r="U28" s="57"/>
      <c r="V28" s="57"/>
      <c r="W28" s="57"/>
      <c r="X28" s="57"/>
      <c r="Y28" s="57"/>
      <c r="Z28" s="57"/>
      <c r="AA28" s="51"/>
      <c r="AB28" s="57"/>
      <c r="AC28" s="57"/>
      <c r="AD28" s="57"/>
      <c r="AE28" s="57"/>
      <c r="AF28" s="57"/>
      <c r="AG28" s="57"/>
      <c r="AH28" s="57"/>
      <c r="AI28" s="57"/>
      <c r="AJ28" s="57"/>
      <c r="AK28" s="57"/>
      <c r="AL28" s="57"/>
      <c r="AM28" s="57"/>
      <c r="AN28" s="57"/>
      <c r="AO28" s="57"/>
      <c r="AP28" s="57"/>
      <c r="AQ28" s="57"/>
      <c r="AR28" s="57"/>
      <c r="AS28" s="51"/>
    </row>
    <row r="29" spans="1:45" ht="26.25" customHeight="1">
      <c r="A29" s="29"/>
      <c r="B29" s="50"/>
      <c r="C29" s="51"/>
      <c r="D29" s="58"/>
      <c r="E29" s="58"/>
      <c r="F29" s="58"/>
      <c r="G29" s="58"/>
      <c r="H29" s="58"/>
      <c r="I29" s="58"/>
      <c r="J29" s="58"/>
      <c r="K29" s="58"/>
      <c r="L29" s="58"/>
      <c r="M29" s="58"/>
      <c r="N29" s="58"/>
      <c r="O29" s="58"/>
      <c r="P29" s="58"/>
      <c r="Q29" s="58"/>
      <c r="R29" s="58"/>
      <c r="S29" s="58"/>
      <c r="T29" s="58"/>
      <c r="U29" s="58"/>
      <c r="V29" s="58"/>
      <c r="W29" s="58"/>
      <c r="X29" s="58"/>
      <c r="Y29" s="58"/>
      <c r="Z29" s="58"/>
      <c r="AA29" s="51"/>
      <c r="AB29" s="51"/>
      <c r="AC29" s="51"/>
      <c r="AD29" s="51"/>
      <c r="AE29" s="51"/>
      <c r="AF29" s="51"/>
      <c r="AG29" s="51"/>
      <c r="AH29" s="51"/>
      <c r="AI29" s="51"/>
      <c r="AJ29" s="51"/>
      <c r="AK29" s="51"/>
      <c r="AL29" s="51"/>
      <c r="AM29" s="51"/>
      <c r="AN29" s="51"/>
      <c r="AO29" s="51"/>
      <c r="AP29" s="51"/>
      <c r="AQ29" s="51"/>
      <c r="AR29" s="51"/>
      <c r="AS29" s="51"/>
    </row>
    <row r="30" spans="1:45" ht="21" customHeight="1">
      <c r="A30" s="29"/>
      <c r="B30" s="50"/>
      <c r="C30" s="51"/>
      <c r="D30" s="58"/>
      <c r="E30" s="58"/>
      <c r="F30" s="58"/>
      <c r="G30" s="58"/>
      <c r="H30" s="58"/>
      <c r="I30" s="58"/>
      <c r="J30" s="58"/>
      <c r="K30" s="58"/>
      <c r="L30" s="58"/>
      <c r="M30" s="58"/>
      <c r="N30" s="58"/>
      <c r="O30" s="58"/>
      <c r="P30" s="58"/>
      <c r="Q30" s="58"/>
      <c r="R30" s="58"/>
      <c r="S30" s="58"/>
      <c r="T30" s="58"/>
      <c r="U30" s="58"/>
      <c r="V30" s="58"/>
      <c r="W30" s="58"/>
      <c r="X30" s="58"/>
      <c r="Y30" s="58"/>
      <c r="Z30" s="58"/>
      <c r="AA30" s="51"/>
      <c r="AB30" s="51"/>
      <c r="AC30" s="51"/>
      <c r="AD30" s="51"/>
      <c r="AE30" s="51"/>
      <c r="AF30" s="51"/>
      <c r="AG30" s="51"/>
      <c r="AH30" s="51"/>
      <c r="AI30" s="51"/>
      <c r="AJ30" s="51"/>
      <c r="AK30" s="51"/>
      <c r="AL30" s="51"/>
      <c r="AM30" s="51"/>
      <c r="AN30" s="51"/>
      <c r="AO30" s="51"/>
      <c r="AP30" s="51"/>
      <c r="AQ30" s="51"/>
      <c r="AR30" s="51"/>
      <c r="AS30" s="51"/>
    </row>
    <row r="31" spans="1:45" ht="21" customHeight="1">
      <c r="A31" s="29"/>
      <c r="B31" s="50"/>
      <c r="C31" s="51"/>
      <c r="D31" s="58"/>
      <c r="E31" s="58"/>
      <c r="F31" s="58"/>
      <c r="G31" s="58"/>
      <c r="H31" s="58"/>
      <c r="I31" s="58"/>
      <c r="J31" s="58"/>
      <c r="K31" s="58"/>
      <c r="L31" s="58"/>
      <c r="M31" s="58"/>
      <c r="N31" s="58"/>
      <c r="O31" s="58"/>
      <c r="P31" s="58"/>
      <c r="Q31" s="58"/>
      <c r="R31" s="58"/>
      <c r="S31" s="58"/>
      <c r="T31" s="58"/>
      <c r="U31" s="58"/>
      <c r="V31" s="58"/>
      <c r="W31" s="58"/>
      <c r="X31" s="58"/>
      <c r="Y31" s="58"/>
      <c r="Z31" s="58"/>
      <c r="AA31" s="51"/>
      <c r="AB31" s="51"/>
      <c r="AC31" s="51"/>
      <c r="AD31" s="51"/>
      <c r="AE31" s="51"/>
      <c r="AF31" s="51"/>
      <c r="AG31" s="51"/>
      <c r="AH31" s="51"/>
      <c r="AI31" s="51"/>
      <c r="AJ31" s="51"/>
      <c r="AK31" s="51"/>
      <c r="AL31" s="51"/>
      <c r="AM31" s="51"/>
      <c r="AN31" s="51"/>
      <c r="AO31" s="51"/>
      <c r="AP31" s="51"/>
      <c r="AQ31" s="51"/>
      <c r="AR31" s="51"/>
      <c r="AS31" s="51"/>
    </row>
    <row r="32" spans="1:45" ht="21" customHeight="1">
      <c r="A32" s="29"/>
      <c r="B32" s="50"/>
      <c r="C32" s="51"/>
      <c r="D32" s="58"/>
      <c r="E32" s="58"/>
      <c r="F32" s="58"/>
      <c r="G32" s="58"/>
      <c r="H32" s="58"/>
      <c r="I32" s="58"/>
      <c r="J32" s="58"/>
      <c r="K32" s="58"/>
      <c r="L32" s="58"/>
      <c r="M32" s="58"/>
      <c r="N32" s="58"/>
      <c r="O32" s="58"/>
      <c r="P32" s="58"/>
      <c r="Q32" s="58"/>
      <c r="R32" s="58"/>
      <c r="S32" s="58"/>
      <c r="T32" s="58"/>
      <c r="U32" s="58"/>
      <c r="V32" s="58"/>
      <c r="W32" s="58"/>
      <c r="X32" s="58"/>
      <c r="Y32" s="58"/>
      <c r="Z32" s="58"/>
      <c r="AA32" s="51"/>
      <c r="AB32" s="51"/>
      <c r="AC32" s="51"/>
      <c r="AD32" s="51"/>
      <c r="AE32" s="51"/>
      <c r="AF32" s="51"/>
      <c r="AG32" s="51"/>
      <c r="AH32" s="51"/>
      <c r="AI32" s="51"/>
      <c r="AJ32" s="51"/>
      <c r="AK32" s="51"/>
      <c r="AL32" s="51"/>
      <c r="AM32" s="51"/>
      <c r="AN32" s="51"/>
      <c r="AO32" s="51"/>
      <c r="AP32" s="51"/>
      <c r="AQ32" s="51"/>
      <c r="AR32" s="51"/>
      <c r="AS32" s="51"/>
    </row>
    <row r="33" spans="1:45" ht="21" customHeight="1">
      <c r="A33" s="29"/>
      <c r="B33" s="50"/>
      <c r="C33" s="51"/>
      <c r="D33" s="51"/>
      <c r="E33" s="51"/>
      <c r="F33" s="51"/>
      <c r="G33" s="51"/>
      <c r="H33" s="51"/>
      <c r="I33" s="51"/>
      <c r="J33" s="51"/>
      <c r="K33" s="51"/>
      <c r="L33" s="58"/>
      <c r="M33" s="58"/>
      <c r="N33" s="58"/>
      <c r="O33" s="58"/>
      <c r="P33" s="58"/>
      <c r="Q33" s="58"/>
      <c r="R33" s="58"/>
      <c r="S33" s="58"/>
      <c r="T33" s="58"/>
      <c r="U33" s="58"/>
      <c r="V33" s="58"/>
      <c r="W33" s="58"/>
      <c r="X33" s="58"/>
      <c r="Y33" s="58"/>
      <c r="Z33" s="58"/>
      <c r="AA33" s="51"/>
      <c r="AB33" s="51"/>
      <c r="AC33" s="51"/>
      <c r="AD33" s="51"/>
      <c r="AE33" s="51"/>
      <c r="AF33" s="51"/>
      <c r="AG33" s="51"/>
      <c r="AH33" s="51"/>
      <c r="AI33" s="51"/>
      <c r="AJ33" s="51"/>
      <c r="AK33" s="51"/>
      <c r="AL33" s="51"/>
      <c r="AM33" s="51"/>
      <c r="AN33" s="51"/>
      <c r="AO33" s="51"/>
      <c r="AP33" s="51"/>
      <c r="AQ33" s="51"/>
      <c r="AR33" s="51"/>
      <c r="AS33" s="51"/>
    </row>
    <row r="34" spans="1:45" ht="27" customHeight="1">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row>
    <row r="35" spans="1:45" ht="30"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row>
    <row r="36" spans="1:45" ht="28.5"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row>
    <row r="37" spans="1:45" ht="24.75"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row>
    <row r="38" spans="1:45" ht="28.5"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row>
    <row r="39" spans="1:45" ht="27"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row>
    <row r="40" spans="1:45" ht="30.75"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row>
    <row r="41" spans="1:45" ht="24.75"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row>
    <row r="42" spans="1:45" ht="27"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row>
    <row r="43" spans="1:45" ht="25.5"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row>
    <row r="44" spans="1:45" ht="33.7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row>
    <row r="45" spans="1:45" ht="30.7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row>
    <row r="46" spans="1:45" ht="30.7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row>
    <row r="47" spans="1:45" ht="36.7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row>
    <row r="48" spans="1:45" ht="24.7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row>
    <row r="49" spans="1:45" ht="27.7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row>
    <row r="50" spans="1:45" ht="24.7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row>
    <row r="51" spans="1:45" ht="17.2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row>
    <row r="52" spans="1:45" ht="14.2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row>
    <row r="53" spans="1:45" ht="27.7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row>
    <row r="54" spans="1:45" ht="28.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row>
    <row r="55" spans="1:45" ht="33.7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row>
    <row r="56" spans="1:45" ht="25.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row>
    <row r="57" spans="1:45" ht="18.7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row>
    <row r="58" spans="1:45"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row>
    <row r="59" spans="1:45"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row>
    <row r="60" spans="1:45"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row>
    <row r="61" spans="1:45"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row>
    <row r="62" spans="1:45"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row>
    <row r="63" spans="1:45"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row>
    <row r="64" spans="1:45"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row>
    <row r="65" spans="1:45"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row>
    <row r="66" spans="1:45"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row>
    <row r="67" spans="1:45"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row>
    <row r="68" spans="1:45"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row>
    <row r="69" spans="1:45"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row>
    <row r="70" spans="1:45"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row>
    <row r="71" spans="1:45"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row>
    <row r="72" spans="1:45"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row>
    <row r="73" spans="1:45"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row>
    <row r="74" spans="1:45"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row>
    <row r="75" spans="1:45"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row>
    <row r="76" spans="1:45"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row>
    <row r="77" spans="1:45"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row>
    <row r="78" spans="1:45"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row>
    <row r="79" spans="1:45"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row>
    <row r="80" spans="1:45"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row>
    <row r="81" spans="1:45"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row>
    <row r="82" spans="1:45"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row>
    <row r="83" spans="1:45"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row>
    <row r="84" spans="1:45"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row>
    <row r="85" spans="1:45"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row>
    <row r="86" spans="1:45"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row>
    <row r="87" spans="1:45"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row>
    <row r="88" spans="1:45"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row>
    <row r="89" spans="1:45"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row>
    <row r="90" spans="1:45"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row>
    <row r="91" spans="1:45"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row>
    <row r="92" spans="1:45"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row>
    <row r="93" spans="1:45"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row>
    <row r="94" spans="1:45"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row>
    <row r="95" spans="1:45"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row>
    <row r="96" spans="1:45"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row>
    <row r="97" spans="1:45"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row>
    <row r="98" spans="1:45"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row>
    <row r="99" spans="1:45"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row>
    <row r="100" spans="1:45"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row>
    <row r="101" spans="1:45"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row>
    <row r="102" spans="1:45"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row>
    <row r="103" spans="1:45"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row>
    <row r="104" spans="1:45"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row>
    <row r="105" spans="1:45"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row>
    <row r="106" spans="1:45"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row>
    <row r="107" spans="1:45"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row>
    <row r="108" spans="1:45"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row>
    <row r="109" spans="1:45"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row>
    <row r="110" spans="1:45"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row>
    <row r="111" spans="1:45"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row>
    <row r="112" spans="1:45"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row>
    <row r="113" spans="1:45"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row>
    <row r="114" spans="1:45"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row>
    <row r="115" spans="1:45"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row>
    <row r="116" spans="1:45"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row>
    <row r="117" spans="1:45"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row>
    <row r="118" spans="1:45"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row>
    <row r="119" spans="1:45"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row>
    <row r="120" spans="1:45"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row>
    <row r="121" spans="1:45"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row>
    <row r="122" spans="1:45"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row>
    <row r="123" spans="1:45"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row>
    <row r="124" spans="1:45"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row>
    <row r="125" spans="1:45"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row>
    <row r="126" spans="1:45"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row>
    <row r="127" spans="1:45"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row>
    <row r="128" spans="1:45"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row>
    <row r="129" spans="1:45"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row>
    <row r="130" spans="1:45"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row>
    <row r="131" spans="1:45"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row>
    <row r="132" spans="1:45"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row>
    <row r="133" spans="1:45"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row>
    <row r="134" spans="1:45"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row>
    <row r="135" spans="1:45"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row>
    <row r="136" spans="1:45"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row>
    <row r="137" spans="1:45"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row>
    <row r="138" spans="1:45"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row>
    <row r="139" spans="1:45"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row>
    <row r="140" spans="1:45"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row>
    <row r="141" spans="1:45"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row>
    <row r="142" spans="1:45"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row>
    <row r="143" spans="1:45"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row>
    <row r="144" spans="1:45"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row>
    <row r="145" spans="1:45"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row>
    <row r="146" spans="1:45"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row>
    <row r="147" spans="1:45"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row>
    <row r="148" spans="1:45"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row>
    <row r="149" spans="1:45"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row>
    <row r="150" spans="1:45"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row>
    <row r="151" spans="1:45"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row>
    <row r="152" spans="1:45"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row>
    <row r="153" spans="1:45"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row>
    <row r="154" spans="1:45"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row>
    <row r="155" spans="1:45"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row>
    <row r="156" spans="1:45"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row>
    <row r="157" spans="1:45"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row>
    <row r="158" spans="1:45"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row>
    <row r="159" spans="1:45"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row>
    <row r="160" spans="1:45"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row>
    <row r="161" spans="1:45"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row>
    <row r="162" spans="1:45"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row>
    <row r="163" spans="1:45"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row>
    <row r="164" spans="1:45"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row>
    <row r="165" spans="1:45"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row>
    <row r="166" spans="1:45"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row>
    <row r="167" spans="1:45"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row>
    <row r="168" spans="1:45"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row>
    <row r="169" spans="1:45"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row>
    <row r="170" spans="1:45"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row>
    <row r="171" spans="1:45"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row>
    <row r="172" spans="1:45"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row>
    <row r="173" spans="1:45"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row>
    <row r="174" spans="1:45"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row>
    <row r="175" spans="1:45"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row>
    <row r="176" spans="1:45"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row>
    <row r="177" spans="1:45"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row>
    <row r="178" spans="1:45"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row>
    <row r="179" spans="1:45"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row>
    <row r="180" spans="1:45"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row>
    <row r="181" spans="1:45"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row>
    <row r="182" spans="1:45"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row>
    <row r="183" spans="1:45"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row>
    <row r="184" spans="1:45"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row>
    <row r="185" spans="1:45"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row>
    <row r="186" spans="1:45"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row>
    <row r="187" spans="1:45"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row>
    <row r="188" spans="1:45"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row>
    <row r="189" spans="1:45"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row>
    <row r="190" spans="1:45"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row>
    <row r="191" spans="1:45"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row>
    <row r="192" spans="1:45"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row>
    <row r="193" spans="1:45"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row>
    <row r="194" spans="1:45"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row>
    <row r="195" spans="1:45"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row>
    <row r="196" spans="1:45"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row>
    <row r="197" spans="1:45"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row>
    <row r="198" spans="1:45"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row>
    <row r="199" spans="1:45"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row>
    <row r="200" spans="1:45"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row>
    <row r="201" spans="1:45"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row>
    <row r="202" spans="1:45"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row>
    <row r="203" spans="1:45"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row>
    <row r="204" spans="1:45"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row>
    <row r="205" spans="1:45"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row>
    <row r="206" spans="1:45"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row>
    <row r="207" spans="1:45"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row>
    <row r="208" spans="1:45"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row>
    <row r="209" spans="1:45"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row>
    <row r="210" spans="1:45"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row>
    <row r="211" spans="1:45"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row>
    <row r="212" spans="1:45"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row>
    <row r="213" spans="1:45"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row>
    <row r="214" spans="1:45"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row>
    <row r="215" spans="1:45"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row>
    <row r="216" spans="1:45"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row>
    <row r="217" spans="1:45"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row>
    <row r="218" spans="1:45"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row>
    <row r="219" spans="1:45"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row>
    <row r="220" spans="1:45"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row>
    <row r="221" spans="1:45"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row>
    <row r="222" spans="1:45"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row>
    <row r="223" spans="1:45"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row>
    <row r="224" spans="1:45"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row>
    <row r="225" spans="1:45"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row>
    <row r="226" spans="1:45"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row>
    <row r="227" spans="1:45"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row>
    <row r="228" spans="1:45"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row>
    <row r="229" spans="1:45"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row>
    <row r="230" spans="1:45"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row>
    <row r="231" spans="1:45"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row>
    <row r="232" spans="1:45"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row>
    <row r="233" spans="1:45"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row>
    <row r="234" spans="1:45"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row>
    <row r="235" spans="1:45"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row>
    <row r="236" spans="1:45"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row>
    <row r="237" spans="1:45"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row>
    <row r="238" spans="1:45"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row>
    <row r="239" spans="1:45"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row>
    <row r="240" spans="1:45"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row>
    <row r="241" spans="1:45"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row>
    <row r="242" spans="1:45"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row>
    <row r="243" spans="1:45"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row>
    <row r="244" spans="1:45"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row>
    <row r="245" spans="1:45"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row>
    <row r="246" spans="1:45"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row>
    <row r="247" spans="1:45"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row>
    <row r="248" spans="1:45"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row>
    <row r="249" spans="1:45"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row>
    <row r="250" spans="1:45"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row>
    <row r="251" spans="1:45"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row>
    <row r="252" spans="1:45"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row>
    <row r="253" spans="1:45"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row>
    <row r="254" spans="1:45"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row>
    <row r="255" spans="1:45"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row>
    <row r="256" spans="1:45"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row>
    <row r="257" spans="1:45"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row>
    <row r="258" spans="1:45"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row>
    <row r="259" spans="1:45"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row>
    <row r="260" spans="1:45"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row>
    <row r="261" spans="1:45"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row>
    <row r="262" spans="1:45"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row>
    <row r="263" spans="1:45"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row>
    <row r="264" spans="1:45"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row>
    <row r="265" spans="1:45"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row>
    <row r="266" spans="1:45"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row>
    <row r="267" spans="1:45"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row>
    <row r="268" spans="1:45"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row>
    <row r="269" spans="1:45"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row>
    <row r="270" spans="1:45"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row>
    <row r="271" spans="1:45"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row>
    <row r="272" spans="1:45"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row>
    <row r="273" spans="1:45"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row>
    <row r="274" spans="1:45"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row>
    <row r="275" spans="1:45"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row>
    <row r="276" spans="1:45"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row>
    <row r="277" spans="1:45"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row>
    <row r="278" spans="1:45"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row>
    <row r="279" spans="1:45"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row>
    <row r="280" spans="1:45"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row>
    <row r="281" spans="1:45"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row>
    <row r="282" spans="1:45"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row>
    <row r="283" spans="1:45"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row>
    <row r="284" spans="1:45"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row>
    <row r="285" spans="1:45"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row>
    <row r="286" spans="1:45"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row>
    <row r="287" spans="1:45"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row>
    <row r="288" spans="1:45"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row>
    <row r="289" spans="1:45"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row>
    <row r="290" spans="1:45"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row>
    <row r="291" spans="1:45"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row>
    <row r="292" spans="1:45"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row>
    <row r="293" spans="1:45"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row>
    <row r="294" spans="1:45"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row>
    <row r="295" spans="1:45"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row>
    <row r="296" spans="1:45"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row>
    <row r="297" spans="1:45"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row>
    <row r="298" spans="1:45"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row>
    <row r="299" spans="1:45"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row>
    <row r="300" spans="1:45"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row>
    <row r="301" spans="1:45"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row>
    <row r="302" spans="1:45"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row>
    <row r="303" spans="1:45"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row>
    <row r="304" spans="1:45"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row>
    <row r="305" spans="1:45"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row>
    <row r="306" spans="1:45"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row>
    <row r="307" spans="1:45"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row>
    <row r="308" spans="1:45"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row>
    <row r="309" spans="1:45"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row>
    <row r="310" spans="1:45"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row>
    <row r="311" spans="1:45"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row>
    <row r="312" spans="1:45"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row>
    <row r="313" spans="1:45"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row>
    <row r="314" spans="1:45"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row>
    <row r="315" spans="1:45"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row>
    <row r="316" spans="1:45"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row>
    <row r="317" spans="1:45"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row>
    <row r="318" spans="1:45"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row>
    <row r="319" spans="1:45"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row>
    <row r="320" spans="1:45"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row>
    <row r="321" spans="1:45"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row>
    <row r="322" spans="1:45"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row>
    <row r="323" spans="1:45"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row>
    <row r="324" spans="1:45"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row>
    <row r="325" spans="1:45"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row>
    <row r="326" spans="1:45"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row>
    <row r="327" spans="1:45"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row>
    <row r="328" spans="1:45"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row>
    <row r="329" spans="1:45"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row>
    <row r="330" spans="1:45"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row>
    <row r="331" spans="1:45"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row>
    <row r="332" spans="1:45"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row>
    <row r="333" spans="1:45"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row>
    <row r="334" spans="1:45"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row>
    <row r="335" spans="1:45"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row>
    <row r="336" spans="1:45"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row>
    <row r="337" spans="1:45"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row>
    <row r="338" spans="1:45"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row>
    <row r="339" spans="1:45"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row>
    <row r="340" spans="1:45"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row>
    <row r="341" spans="1:45"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row>
    <row r="342" spans="1:45"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row>
    <row r="343" spans="1:45"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row>
    <row r="344" spans="1:45"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row>
    <row r="345" spans="1:45"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row>
    <row r="346" spans="1:45"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row>
    <row r="347" spans="1:45"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row>
    <row r="348" spans="1:45"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row>
    <row r="349" spans="1:45"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row>
    <row r="350" spans="1:45"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row>
    <row r="351" spans="1:45"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row>
    <row r="352" spans="1:45"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row>
    <row r="353" spans="1:45"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row>
    <row r="354" spans="1:45"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row>
    <row r="355" spans="1:45"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row>
    <row r="356" spans="1:45"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row>
    <row r="357" spans="1:45"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row>
    <row r="358" spans="1:45"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row>
    <row r="359" spans="1:45"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row>
    <row r="360" spans="1:45"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row>
    <row r="361" spans="1:45"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row>
    <row r="362" spans="1:45"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row>
    <row r="363" spans="1:45"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row>
    <row r="364" spans="1:45"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row>
    <row r="365" spans="1:45"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row>
    <row r="366" spans="1:45"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row>
    <row r="367" spans="1:45"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row>
    <row r="368" spans="1:45"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row>
    <row r="369" spans="1:45"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row>
    <row r="370" spans="1:45"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row>
    <row r="371" spans="1:45"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row>
    <row r="372" spans="1:45"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row>
    <row r="373" spans="1:45"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row>
    <row r="374" spans="1:45"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row>
    <row r="375" spans="1:45"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row>
    <row r="376" spans="1:45"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row>
    <row r="377" spans="1:45"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row>
    <row r="378" spans="1:45"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row>
    <row r="379" spans="1:45"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row>
    <row r="380" spans="1:45"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row>
    <row r="381" spans="1:45"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row>
    <row r="382" spans="1:45"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row>
    <row r="383" spans="1:45"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row>
    <row r="384" spans="1:45"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row>
    <row r="385" spans="1:45"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row>
    <row r="386" spans="1:45"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row>
    <row r="387" spans="1:45"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row>
    <row r="388" spans="1:45"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row>
    <row r="389" spans="1:45"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row>
    <row r="390" spans="1:45"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row>
    <row r="391" spans="1:45"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row>
    <row r="392" spans="1:45"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row>
    <row r="393" spans="1:45"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row>
    <row r="394" spans="1:45"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row>
    <row r="395" spans="1:45"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row>
    <row r="396" spans="1:45"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row>
    <row r="397" spans="1:45"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row>
    <row r="398" spans="1:45"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row>
    <row r="399" spans="1:45"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row>
    <row r="400" spans="1:45"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row>
    <row r="401" spans="1:45"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row>
    <row r="402" spans="1:45"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row>
    <row r="403" spans="1:45"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row>
    <row r="404" spans="1:45"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row>
    <row r="405" spans="1:45"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row>
    <row r="406" spans="1:45"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row>
    <row r="407" spans="1:45"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row>
    <row r="408" spans="1:45"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row>
    <row r="409" spans="1:45"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row>
    <row r="410" spans="1:45"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row>
    <row r="411" spans="1:45"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row>
    <row r="412" spans="1:45"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row>
    <row r="413" spans="1:45"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row>
    <row r="414" spans="1:45"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row>
    <row r="415" spans="1:45"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row>
    <row r="416" spans="1:45"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row>
    <row r="417" spans="1:45"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row>
    <row r="418" spans="1:45"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row>
    <row r="419" spans="1:45"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row>
    <row r="420" spans="1:45"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row>
    <row r="421" spans="1:45"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row>
    <row r="422" spans="1:45"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row>
    <row r="423" spans="1:45"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row>
    <row r="424" spans="1:45"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row>
    <row r="425" spans="1:45"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row>
    <row r="426" spans="1:45"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row>
    <row r="427" spans="1:45"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row>
    <row r="428" spans="1:45"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row>
    <row r="429" spans="1:45"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row>
    <row r="430" spans="1:45"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row>
    <row r="431" spans="1:45"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row>
    <row r="432" spans="1:45"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row>
    <row r="433" spans="1:45"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row>
    <row r="434" spans="1:45"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row>
    <row r="435" spans="1:45"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row>
    <row r="436" spans="1:45"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row>
    <row r="437" spans="1:45"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row>
    <row r="438" spans="1:45"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row>
    <row r="439" spans="1:45"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row>
    <row r="440" spans="1:45"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row>
    <row r="441" spans="1:45"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row>
    <row r="442" spans="1:45"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row>
    <row r="443" spans="1:45"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row>
    <row r="444" spans="1:45"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row>
    <row r="445" spans="1:45"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row>
    <row r="446" spans="1:45"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row>
    <row r="447" spans="1:45"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row>
    <row r="448" spans="1:45"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row>
    <row r="449" spans="1:45"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row>
    <row r="450" spans="1:45"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row>
    <row r="451" spans="1:45"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row>
    <row r="452" spans="1:45"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row>
    <row r="453" spans="1:45"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row>
    <row r="454" spans="1:45"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row>
    <row r="455" spans="1:45"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row>
    <row r="456" spans="1:45"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row>
    <row r="457" spans="1:45"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row>
    <row r="458" spans="1:45"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row>
    <row r="459" spans="1:45"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row>
    <row r="460" spans="1:45"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row>
    <row r="461" spans="1:45"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row>
    <row r="462" spans="1:45"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row>
    <row r="463" spans="1:45"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row>
    <row r="464" spans="1:45"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row>
    <row r="465" spans="1:45"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row>
    <row r="466" spans="1:45"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row>
    <row r="467" spans="1:45"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row>
    <row r="468" spans="1:45"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row>
    <row r="469" spans="1:45"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row>
    <row r="470" spans="1:45"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row>
    <row r="471" spans="1:45"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row>
    <row r="472" spans="1:45"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row>
    <row r="473" spans="1:45"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row>
    <row r="474" spans="1:45"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row>
    <row r="475" spans="1:45"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row>
    <row r="476" spans="1:45"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row>
    <row r="477" spans="1:45"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row>
    <row r="478" spans="1:45"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row>
    <row r="479" spans="1:45"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row>
    <row r="480" spans="1:45"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row>
    <row r="481" spans="1:45"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row>
    <row r="482" spans="1:45"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row>
    <row r="483" spans="1:45"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row>
    <row r="484" spans="1:45"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row>
    <row r="485" spans="1:45"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row>
    <row r="486" spans="1:45"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row>
    <row r="487" spans="1:45"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row>
    <row r="488" spans="1:45"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row>
    <row r="489" spans="1:45"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row>
    <row r="490" spans="1:45"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row>
    <row r="491" spans="1:45"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row>
    <row r="492" spans="1:45"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row>
    <row r="493" spans="1:45"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row>
    <row r="494" spans="1:45"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row>
    <row r="495" spans="1:45"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row>
    <row r="496" spans="1:45"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row>
    <row r="497" spans="1:45"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row>
    <row r="498" spans="1:45"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row>
    <row r="499" spans="1:45"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row>
    <row r="500" spans="1:45"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row>
    <row r="501" spans="1:45"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row>
    <row r="502" spans="1:45"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row>
    <row r="503" spans="1:45"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row>
    <row r="504" spans="1:45"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row>
    <row r="505" spans="1:45"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row>
    <row r="506" spans="1:45"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row>
    <row r="507" spans="1:45"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row>
    <row r="508" spans="1:45"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row>
    <row r="509" spans="1:45"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row>
    <row r="510" spans="1:45"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row>
    <row r="511" spans="1:45"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row>
    <row r="512" spans="1:45"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row>
    <row r="513" spans="1:45"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row>
    <row r="514" spans="1:45"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row>
    <row r="515" spans="1:45"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row>
    <row r="516" spans="1:45"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row>
    <row r="517" spans="1:45"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row>
    <row r="518" spans="1:45"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row>
    <row r="519" spans="1:45"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row>
    <row r="520" spans="1:45"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row>
    <row r="521" spans="1:45"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row>
    <row r="522" spans="1:45"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row>
    <row r="523" spans="1:45"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row>
    <row r="524" spans="1:45"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row>
    <row r="525" spans="1:45"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row>
    <row r="526" spans="1:45"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row>
    <row r="527" spans="1:45"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row>
    <row r="528" spans="1:45"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row>
    <row r="529" spans="1:45"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row>
    <row r="530" spans="1:45"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row>
    <row r="531" spans="1:45"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row>
    <row r="532" spans="1:45"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row>
    <row r="533" spans="1:45"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row>
    <row r="534" spans="1:45"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row>
    <row r="535" spans="1:45"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row>
    <row r="536" spans="1:45"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row>
    <row r="537" spans="1:45"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row>
    <row r="538" spans="1:45"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row>
    <row r="539" spans="1:45"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row>
    <row r="540" spans="1:45"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row>
    <row r="541" spans="1:45"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row>
    <row r="542" spans="1:45"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row>
    <row r="543" spans="1:45"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row>
    <row r="544" spans="1:45"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row>
    <row r="545" spans="1:45"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row>
    <row r="546" spans="1:45"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row>
    <row r="547" spans="1:45"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row>
    <row r="548" spans="1:45"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row>
    <row r="549" spans="1:45"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row>
    <row r="550" spans="1:45"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row>
    <row r="551" spans="1:45"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row>
    <row r="552" spans="1:45"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row>
    <row r="553" spans="1:45"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row>
    <row r="554" spans="1:45"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row>
    <row r="555" spans="1:45"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row>
    <row r="556" spans="1:45"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row>
    <row r="557" spans="1:45"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row>
    <row r="558" spans="1:45"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row>
    <row r="559" spans="1:45"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row>
    <row r="560" spans="1:45"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row>
    <row r="561" spans="1:45"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row>
    <row r="562" spans="1:45"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row>
    <row r="563" spans="1:45"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row>
    <row r="564" spans="1:45"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row>
    <row r="565" spans="1:45"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row>
    <row r="566" spans="1:45"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row>
    <row r="567" spans="1:45"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row>
    <row r="568" spans="1:45"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row>
    <row r="569" spans="1:45"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row>
    <row r="570" spans="1:45"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row>
    <row r="571" spans="1:45"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row>
    <row r="572" spans="1:45"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row>
    <row r="573" spans="1:45"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row>
    <row r="574" spans="1:45"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row>
    <row r="575" spans="1:45"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row>
    <row r="576" spans="1:45"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row>
    <row r="577" spans="1:45"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row>
    <row r="578" spans="1:45"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row>
    <row r="579" spans="1:45"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row>
    <row r="580" spans="1:45"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row>
    <row r="581" spans="1:45"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row>
    <row r="582" spans="1:45"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row>
    <row r="583" spans="1:45"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row>
    <row r="584" spans="1:45"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row>
    <row r="585" spans="1:45"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row>
    <row r="586" spans="1:45"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row>
    <row r="587" spans="1:45"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row>
    <row r="588" spans="1:45"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row>
    <row r="589" spans="1:45"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row>
    <row r="590" spans="1:45"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row>
    <row r="591" spans="1:45"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row>
    <row r="592" spans="1:45"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row>
    <row r="593" spans="1:45"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row>
    <row r="594" spans="1:45"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row>
    <row r="595" spans="1:45"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row>
    <row r="596" spans="1:45"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row>
    <row r="597" spans="1:45"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row>
    <row r="598" spans="1:45"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row>
    <row r="599" spans="1:45"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row>
    <row r="600" spans="1:45"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row>
    <row r="601" spans="1:45"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row>
    <row r="602" spans="1:45"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row>
    <row r="603" spans="1:45"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row>
    <row r="604" spans="1:45"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row>
    <row r="605" spans="1:45"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row>
    <row r="606" spans="1:45"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row>
    <row r="607" spans="1:45"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row>
    <row r="608" spans="1:45"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row>
    <row r="609" spans="1:45"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row>
    <row r="610" spans="1:45"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row>
    <row r="611" spans="1:45"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row>
    <row r="612" spans="1:45"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row>
    <row r="613" spans="1:45"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row>
    <row r="614" spans="1:45"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row>
    <row r="615" spans="1:45"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row>
    <row r="616" spans="1:45"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row>
    <row r="617" spans="1:45"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row>
    <row r="618" spans="1:45"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row>
    <row r="619" spans="1:45"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row>
    <row r="620" spans="1:45"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row>
    <row r="621" spans="1:45"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row>
    <row r="622" spans="1:45"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row>
    <row r="623" spans="1:45"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row>
    <row r="624" spans="1:45"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row>
    <row r="625" spans="1:45"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row>
    <row r="626" spans="1:45"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row>
    <row r="627" spans="1:45"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row>
    <row r="628" spans="1:45"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row>
    <row r="629" spans="1:45"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row>
    <row r="630" spans="1:45"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row>
    <row r="631" spans="1:45"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row>
    <row r="632" spans="1:45"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row>
    <row r="633" spans="1:45"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row>
    <row r="634" spans="1:45"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row>
    <row r="635" spans="1:45"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row>
    <row r="636" spans="1:45"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row>
    <row r="637" spans="1:45"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row>
    <row r="638" spans="1:45"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row>
    <row r="639" spans="1:45"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row>
    <row r="640" spans="1:45"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row>
    <row r="641" spans="1:45"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row>
    <row r="642" spans="1:45"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row>
    <row r="643" spans="1:45"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row>
    <row r="644" spans="1:45"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row>
    <row r="645" spans="1:45"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row>
    <row r="646" spans="1:45"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row>
    <row r="647" spans="1:45"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row>
    <row r="648" spans="1:45"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row>
    <row r="649" spans="1:45"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row>
    <row r="650" spans="1:45"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row>
    <row r="651" spans="1:45"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row>
    <row r="652" spans="1:45"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row>
    <row r="653" spans="1:45"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row>
    <row r="654" spans="1:45"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row>
    <row r="655" spans="1:45"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row>
    <row r="656" spans="1:45"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row>
    <row r="657" spans="1:45"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row>
    <row r="658" spans="1:45"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row>
    <row r="659" spans="1:45"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row>
    <row r="660" spans="1:45"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row>
    <row r="661" spans="1:45"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row>
    <row r="662" spans="1:45"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row>
    <row r="663" spans="1:45"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row>
    <row r="664" spans="1:45"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row>
    <row r="665" spans="1:45"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row>
    <row r="666" spans="1:45"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row>
    <row r="667" spans="1:45"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row>
    <row r="668" spans="1:45"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row>
    <row r="669" spans="1:45"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row>
    <row r="670" spans="1:45"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row>
    <row r="671" spans="1:45"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row>
    <row r="672" spans="1:45"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row>
    <row r="673" spans="1:45"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row>
    <row r="674" spans="1:45"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row>
    <row r="675" spans="1:45"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row>
    <row r="676" spans="1:45"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row>
    <row r="677" spans="1:45"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row>
    <row r="678" spans="1:45"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row>
    <row r="679" spans="1:45"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row>
    <row r="680" spans="1:45"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row>
    <row r="681" spans="1:45"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row>
    <row r="682" spans="1:45"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row>
    <row r="683" spans="1:45"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row>
    <row r="684" spans="1:45"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row>
    <row r="685" spans="1:45"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row>
    <row r="686" spans="1:45"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row>
    <row r="687" spans="1:45"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row>
    <row r="688" spans="1:45"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row>
    <row r="689" spans="1:45"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row>
    <row r="690" spans="1:45"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row>
    <row r="691" spans="1:45"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row>
    <row r="692" spans="1:45"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row>
    <row r="693" spans="1:45"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row>
    <row r="694" spans="1:45"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row>
    <row r="695" spans="1:45"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row>
    <row r="696" spans="1:45"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row>
    <row r="697" spans="1:45"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row>
    <row r="698" spans="1:45"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row>
    <row r="699" spans="1:45"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row>
    <row r="700" spans="1:45"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row>
    <row r="701" spans="1:45"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row>
    <row r="702" spans="1:45"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row>
    <row r="703" spans="1:45"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row>
    <row r="704" spans="1:45"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row>
    <row r="705" spans="1:45"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row>
    <row r="706" spans="1:45"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row>
    <row r="707" spans="1:45"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row>
    <row r="708" spans="1:45"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row>
    <row r="709" spans="1:45"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row>
    <row r="710" spans="1:45"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row>
    <row r="711" spans="1:45"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row>
    <row r="712" spans="1:45"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row>
    <row r="713" spans="1:45"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row>
    <row r="714" spans="1:45"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row>
    <row r="715" spans="1:45"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row>
    <row r="716" spans="1:45"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row>
    <row r="717" spans="1:45"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row>
    <row r="718" spans="1:45"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row>
    <row r="719" spans="1:45"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row>
    <row r="720" spans="1:45"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row>
    <row r="721" spans="1:45"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row>
    <row r="722" spans="1:45"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row>
    <row r="723" spans="1:45"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row>
    <row r="724" spans="1:45"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row>
    <row r="725" spans="1:45"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row>
    <row r="726" spans="1:45"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row>
    <row r="727" spans="1:45"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row>
    <row r="728" spans="1:45"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row>
    <row r="729" spans="1:45"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row>
    <row r="730" spans="1:45"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row>
    <row r="731" spans="1:45"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row>
    <row r="732" spans="1:45"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row>
    <row r="733" spans="1:45"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row>
    <row r="734" spans="1:45"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row>
    <row r="735" spans="1:45"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row>
    <row r="736" spans="1:45"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row>
    <row r="737" spans="1:45"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row>
    <row r="738" spans="1:45"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row>
    <row r="739" spans="1:45"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row>
    <row r="740" spans="1:45"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row>
    <row r="741" spans="1:45"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row>
    <row r="742" spans="1:45"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row>
    <row r="743" spans="1:45"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row>
    <row r="744" spans="1:45"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row>
    <row r="745" spans="1:45"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row>
    <row r="746" spans="1:45"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row>
    <row r="747" spans="1:45"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row>
    <row r="748" spans="1:45"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row>
    <row r="749" spans="1:45"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row>
    <row r="750" spans="1:45"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row>
    <row r="751" spans="1:45"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row>
    <row r="752" spans="1:45"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row>
    <row r="753" spans="1:45"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row>
    <row r="754" spans="1:45"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row>
    <row r="755" spans="1:45"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row>
    <row r="756" spans="1:45"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row>
    <row r="757" spans="1:45"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row>
    <row r="758" spans="1:45"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row>
    <row r="759" spans="1:45"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row>
    <row r="760" spans="1:45"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row>
    <row r="761" spans="1:45"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row>
    <row r="762" spans="1:45"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row>
    <row r="763" spans="1:45"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row>
    <row r="764" spans="1:45"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row>
    <row r="765" spans="1:45"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row>
    <row r="766" spans="1:45"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row>
    <row r="767" spans="1:45"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row>
    <row r="768" spans="1:45"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row>
    <row r="769" spans="1:45"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row>
    <row r="770" spans="1:45"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row>
    <row r="771" spans="1:45"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row>
    <row r="772" spans="1:45"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row>
    <row r="773" spans="1:45"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row>
    <row r="774" spans="1:45"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row>
    <row r="775" spans="1:45"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row>
    <row r="776" spans="1:45"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row>
    <row r="777" spans="1:45"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row>
    <row r="778" spans="1:45"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row>
    <row r="779" spans="1:45"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row>
    <row r="780" spans="1:45"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row>
    <row r="781" spans="1:45"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row>
    <row r="782" spans="1:45"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row>
    <row r="783" spans="1:45"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row>
    <row r="784" spans="1:45"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row>
    <row r="785" spans="1:45"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row>
    <row r="786" spans="1:45"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row>
    <row r="787" spans="1:45"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row>
    <row r="788" spans="1:45"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row>
    <row r="789" spans="1:45"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row>
    <row r="790" spans="1:45"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row>
    <row r="791" spans="1:45"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row>
    <row r="792" spans="1:45"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row>
    <row r="793" spans="1:45"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row>
    <row r="794" spans="1:45"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row>
    <row r="795" spans="1:45"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row>
    <row r="796" spans="1:45"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row>
    <row r="797" spans="1:45"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row>
    <row r="798" spans="1:45"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row>
    <row r="799" spans="1:45"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row>
    <row r="800" spans="1:45"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row>
    <row r="801" spans="1:45"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row>
    <row r="802" spans="1:45"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row>
    <row r="803" spans="1:45"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row>
    <row r="804" spans="1:45"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row>
    <row r="805" spans="1:45"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row>
    <row r="806" spans="1:45"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row>
    <row r="807" spans="1:45"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row>
    <row r="808" spans="1:45"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row>
    <row r="809" spans="1:45"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row>
    <row r="810" spans="1:45"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row>
    <row r="811" spans="1:45"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row>
    <row r="812" spans="1:45"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row>
    <row r="813" spans="1:45"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row>
    <row r="814" spans="1:45"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row>
    <row r="815" spans="1:45"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row>
    <row r="816" spans="1:45"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row>
    <row r="817" spans="1:45"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row>
    <row r="818" spans="1:45"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row>
    <row r="819" spans="1:45"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row>
    <row r="820" spans="1:45"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row>
    <row r="821" spans="1:45"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row>
    <row r="822" spans="1:45"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row>
    <row r="823" spans="1:45"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row>
    <row r="824" spans="1:45"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row>
    <row r="825" spans="1:45"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row>
    <row r="826" spans="1:45"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row>
    <row r="827" spans="1:45"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row>
    <row r="828" spans="1:45"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row>
    <row r="829" spans="1:45"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row>
    <row r="830" spans="1:45"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row>
    <row r="831" spans="1:45"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row>
    <row r="832" spans="1:45"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row>
    <row r="833" spans="1:45"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row>
    <row r="834" spans="1:45"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row>
    <row r="835" spans="1:45"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row>
    <row r="836" spans="1:45"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row>
    <row r="837" spans="1:45"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row>
    <row r="838" spans="1:45"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row>
    <row r="839" spans="1:45"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row>
    <row r="840" spans="1:45"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row>
    <row r="841" spans="1:45"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row>
    <row r="842" spans="1:45"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row>
    <row r="843" spans="1:45"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row>
    <row r="844" spans="1:45"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row>
    <row r="845" spans="1:45"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row>
    <row r="846" spans="1:45"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row>
    <row r="847" spans="1:45"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row>
    <row r="848" spans="1:45"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row>
    <row r="849" spans="1:45"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row>
    <row r="850" spans="1:45"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row>
    <row r="851" spans="1:45"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row>
    <row r="852" spans="1:45"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row>
    <row r="853" spans="1:45"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row>
    <row r="854" spans="1:45"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row>
    <row r="855" spans="1:45"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row>
    <row r="856" spans="1:45"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row>
    <row r="857" spans="1:45"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row>
    <row r="858" spans="1:45"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row>
    <row r="859" spans="1:45"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row>
    <row r="860" spans="1:45"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row>
    <row r="861" spans="1:45"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row>
    <row r="862" spans="1:45"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row>
    <row r="863" spans="1:45"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row>
    <row r="864" spans="1:45"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row>
    <row r="865" spans="1:45"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row>
    <row r="866" spans="1:45"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row>
    <row r="867" spans="1:45"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row>
    <row r="868" spans="1:45"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row>
    <row r="869" spans="1:45"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row>
    <row r="870" spans="1:45"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row>
    <row r="871" spans="1:45"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row>
    <row r="872" spans="1:45"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row>
    <row r="873" spans="1:45"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row>
    <row r="874" spans="1:45"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row>
    <row r="875" spans="1:45"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row>
    <row r="876" spans="1:45"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row>
    <row r="877" spans="1:45"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row>
    <row r="878" spans="1:45"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row>
    <row r="879" spans="1:45"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row>
    <row r="880" spans="1:45"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row>
    <row r="881" spans="1:45"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row>
    <row r="882" spans="1:45"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row>
    <row r="883" spans="1:45"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row>
    <row r="884" spans="1:45"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row>
    <row r="885" spans="1:45"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row>
    <row r="886" spans="1:45"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row>
    <row r="887" spans="1:45"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row>
    <row r="888" spans="1:45"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row>
    <row r="889" spans="1:45"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row>
    <row r="890" spans="1:45"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row>
    <row r="891" spans="1:45"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row>
    <row r="892" spans="1:45"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row>
    <row r="893" spans="1:45"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row>
    <row r="894" spans="1:45"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row>
    <row r="895" spans="1:45"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row>
    <row r="896" spans="1:45"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row>
    <row r="897" spans="1:45"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row>
    <row r="898" spans="1:45"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row>
    <row r="899" spans="1:45"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row>
    <row r="900" spans="1:45"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row>
    <row r="901" spans="1:45"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row>
    <row r="902" spans="1:45"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row>
    <row r="903" spans="1:45"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row>
    <row r="904" spans="1:45"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row>
    <row r="905" spans="1:45"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row>
    <row r="906" spans="1:45"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row>
    <row r="907" spans="1:45"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row>
    <row r="908" spans="1:45"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row>
    <row r="909" spans="1:45"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row>
    <row r="910" spans="1:45"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row>
    <row r="911" spans="1:45"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row>
    <row r="912" spans="1:45"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row>
    <row r="913" spans="1:45"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row>
    <row r="914" spans="1:45"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row>
    <row r="915" spans="1:45"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row>
    <row r="916" spans="1:45"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row>
    <row r="917" spans="1:45"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row>
    <row r="918" spans="1:45"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row>
    <row r="919" spans="1:45"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row>
    <row r="920" spans="1:45"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row>
    <row r="921" spans="1:45"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row>
    <row r="922" spans="1:45"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row>
    <row r="923" spans="1:45"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row>
    <row r="924" spans="1:45"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row>
    <row r="925" spans="1:45"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row>
    <row r="926" spans="1:45"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row>
    <row r="927" spans="1:45"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row>
    <row r="928" spans="1:45"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row>
    <row r="929" spans="1:45"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row>
    <row r="930" spans="1:45"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row>
    <row r="931" spans="1:45"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row>
    <row r="932" spans="1:45"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row>
    <row r="933" spans="1:45"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row>
    <row r="934" spans="1:45"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row>
    <row r="935" spans="1:45"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row>
    <row r="936" spans="1:45"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row>
    <row r="937" spans="1:45"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row>
    <row r="938" spans="1:45"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row>
    <row r="939" spans="1:45"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row>
    <row r="940" spans="1:45"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row>
    <row r="941" spans="1:45"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row>
    <row r="942" spans="1:45"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row>
    <row r="943" spans="1:45"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row>
    <row r="944" spans="1:45"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row>
    <row r="945" spans="1:45"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row>
    <row r="946" spans="1:45"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row>
    <row r="947" spans="1:45"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row>
    <row r="948" spans="1:45"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row>
    <row r="949" spans="1:45"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row>
    <row r="950" spans="1:45"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row>
    <row r="951" spans="1:45"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row>
    <row r="952" spans="1:45"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row>
    <row r="953" spans="1:45"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row>
    <row r="954" spans="1:45"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row>
    <row r="955" spans="1:45"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row>
    <row r="956" spans="1:45"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row>
    <row r="957" spans="1:45"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row>
    <row r="958" spans="1:45"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row>
    <row r="959" spans="1:45"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row>
    <row r="960" spans="1:45"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row>
    <row r="961" spans="1:45"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row>
    <row r="962" spans="1:45"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row>
    <row r="963" spans="1:45"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row>
    <row r="964" spans="1:45"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row>
    <row r="965" spans="1:45"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row>
    <row r="966" spans="1:45"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row>
    <row r="967" spans="1:45"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row>
    <row r="968" spans="1:45"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row>
    <row r="969" spans="1:45"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row>
    <row r="970" spans="1:45"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row>
    <row r="971" spans="1:45"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row>
    <row r="972" spans="1:45"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row>
    <row r="973" spans="1:45"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row>
    <row r="974" spans="1:45"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row>
    <row r="975" spans="1:45"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row>
    <row r="976" spans="1:45"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row>
    <row r="977" spans="1:45"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row>
    <row r="978" spans="1:45"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row>
    <row r="979" spans="1:45"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row>
    <row r="980" spans="1:45"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row>
    <row r="981" spans="1:45"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row>
    <row r="982" spans="1:45"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row>
    <row r="983" spans="1:45"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row>
    <row r="984" spans="1:45"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row>
    <row r="985" spans="1:45"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row>
    <row r="986" spans="1:45"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row>
    <row r="987" spans="1:45"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row>
    <row r="988" spans="1:45"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row>
    <row r="989" spans="1:45"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row>
    <row r="990" spans="1:45"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row>
    <row r="991" spans="1:45"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row>
    <row r="992" spans="1:45"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row>
    <row r="993" spans="1:45"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row>
    <row r="994" spans="1:45"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row>
    <row r="995" spans="1:45"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row>
    <row r="996" spans="1:45"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row>
    <row r="997" spans="1:45"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row>
    <row r="998" spans="1:45"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row>
    <row r="999" spans="1:45"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row>
    <row r="1000" spans="1:45"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row>
  </sheetData>
  <mergeCells count="50">
    <mergeCell ref="AH7:AH8"/>
    <mergeCell ref="AN7:AN8"/>
    <mergeCell ref="AP7:AP8"/>
    <mergeCell ref="B2:C4"/>
    <mergeCell ref="D2:AR3"/>
    <mergeCell ref="AR6:AS8"/>
    <mergeCell ref="AB7:AB8"/>
    <mergeCell ref="AC7:AC8"/>
    <mergeCell ref="AE7:AE8"/>
    <mergeCell ref="AF7:AF8"/>
    <mergeCell ref="AG7:AG8"/>
    <mergeCell ref="W7:W8"/>
    <mergeCell ref="X7:X8"/>
    <mergeCell ref="Y7:Y8"/>
    <mergeCell ref="Z7:Z8"/>
    <mergeCell ref="AA7:AA8"/>
    <mergeCell ref="C13:D13"/>
    <mergeCell ref="E13:F13"/>
    <mergeCell ref="G13:H13"/>
    <mergeCell ref="B6:B8"/>
    <mergeCell ref="C7:C8"/>
    <mergeCell ref="D7:D8"/>
    <mergeCell ref="E7:E8"/>
    <mergeCell ref="F7:F8"/>
    <mergeCell ref="G7:G8"/>
    <mergeCell ref="H7:H8"/>
    <mergeCell ref="R7:S7"/>
    <mergeCell ref="AI7:AJ7"/>
    <mergeCell ref="AK7:AL7"/>
    <mergeCell ref="AR9:AS9"/>
    <mergeCell ref="C12:H12"/>
    <mergeCell ref="I7:I8"/>
    <mergeCell ref="J7:J8"/>
    <mergeCell ref="K7:K8"/>
    <mergeCell ref="L7:L8"/>
    <mergeCell ref="M7:M8"/>
    <mergeCell ref="N7:N8"/>
    <mergeCell ref="P7:P8"/>
    <mergeCell ref="Q7:Q8"/>
    <mergeCell ref="T7:T8"/>
    <mergeCell ref="U7:U8"/>
    <mergeCell ref="V7:V8"/>
    <mergeCell ref="D4:AR4"/>
    <mergeCell ref="B5:AS5"/>
    <mergeCell ref="C6:K6"/>
    <mergeCell ref="L6:P6"/>
    <mergeCell ref="Q6:Z6"/>
    <mergeCell ref="AA6:AE6"/>
    <mergeCell ref="AF6:AL6"/>
    <mergeCell ref="AM6:AQ6"/>
  </mergeCells>
  <conditionalFormatting sqref="L9:M9">
    <cfRule type="cellIs" dxfId="31" priority="1" operator="between">
      <formula>1</formula>
      <formula>2</formula>
    </cfRule>
    <cfRule type="cellIs" dxfId="30" priority="2" operator="equal">
      <formula>3</formula>
    </cfRule>
    <cfRule type="cellIs" dxfId="29" priority="3" operator="equal">
      <formula>4</formula>
    </cfRule>
    <cfRule type="cellIs" dxfId="28" priority="4" operator="equal">
      <formula>5</formula>
    </cfRule>
  </conditionalFormatting>
  <conditionalFormatting sqref="R9">
    <cfRule type="cellIs" dxfId="27" priority="9" stopIfTrue="1" operator="equal">
      <formula>"X"</formula>
    </cfRule>
  </conditionalFormatting>
  <conditionalFormatting sqref="S9">
    <cfRule type="cellIs" dxfId="26" priority="10" operator="equal">
      <formula>"X"</formula>
    </cfRule>
  </conditionalFormatting>
  <conditionalFormatting sqref="T9:W9">
    <cfRule type="cellIs" dxfId="25" priority="11" operator="between">
      <formula>21</formula>
      <formula>25</formula>
    </cfRule>
    <cfRule type="cellIs" dxfId="24" priority="12" operator="between">
      <formula>16</formula>
      <formula>20</formula>
    </cfRule>
    <cfRule type="cellIs" dxfId="23" priority="13" operator="between">
      <formula>6</formula>
      <formula>15</formula>
    </cfRule>
    <cfRule type="cellIs" dxfId="22" priority="14" operator="between">
      <formula>1</formula>
      <formula>5</formula>
    </cfRule>
  </conditionalFormatting>
  <conditionalFormatting sqref="X9">
    <cfRule type="cellIs" dxfId="21" priority="15" operator="greaterThanOrEqual">
      <formula>80</formula>
    </cfRule>
    <cfRule type="cellIs" dxfId="20" priority="16" operator="lessThan">
      <formula>79</formula>
    </cfRule>
  </conditionalFormatting>
  <conditionalFormatting sqref="AA9:AB9">
    <cfRule type="cellIs" dxfId="19" priority="17" operator="between">
      <formula>1</formula>
      <formula>2</formula>
    </cfRule>
    <cfRule type="cellIs" dxfId="18" priority="18" operator="equal">
      <formula>3</formula>
    </cfRule>
    <cfRule type="cellIs" dxfId="17" priority="19" operator="equal">
      <formula>4</formula>
    </cfRule>
    <cfRule type="cellIs" dxfId="16" priority="20" operator="equal">
      <formula>5</formula>
    </cfRule>
  </conditionalFormatting>
  <conditionalFormatting sqref="AG9:AH9">
    <cfRule type="containsText" dxfId="15" priority="21" operator="containsText" text="Extrema">
      <formula>NOT(ISERROR(SEARCH("Extrema",AG9)))</formula>
    </cfRule>
    <cfRule type="containsText" dxfId="14" priority="22" operator="containsText" text="Alta">
      <formula>NOT(ISERROR(SEARCH("Alta",AG9)))</formula>
    </cfRule>
    <cfRule type="containsText" dxfId="13" priority="23" operator="containsText" text="Moderada">
      <formula>NOT(ISERROR(SEARCH("Moderada",AG9)))</formula>
    </cfRule>
    <cfRule type="containsText" dxfId="12" priority="24" operator="containsText" text="Baja">
      <formula>NOT(ISERROR(SEARCH("Baja",AG9)))</formula>
    </cfRule>
  </conditionalFormatting>
  <conditionalFormatting sqref="AN9">
    <cfRule type="containsText" dxfId="11" priority="25" operator="containsText" text="Extrema">
      <formula>NOT(ISERROR(SEARCH("Extrema",AN9)))</formula>
    </cfRule>
    <cfRule type="containsText" dxfId="10" priority="26" operator="containsText" text="Alta">
      <formula>NOT(ISERROR(SEARCH("Alta",AN9)))</formula>
    </cfRule>
    <cfRule type="containsText" dxfId="9" priority="27" operator="containsText" text="Moderada">
      <formula>NOT(ISERROR(SEARCH("Moderada",AN9)))</formula>
    </cfRule>
    <cfRule type="containsText" dxfId="8" priority="28" operator="containsText" text="Baja">
      <formula>NOT(ISERROR(SEARCH("Baja",AN9)))</formula>
    </cfRule>
  </conditionalFormatting>
  <conditionalFormatting sqref="AP9">
    <cfRule type="containsText" dxfId="7" priority="29" operator="containsText" text="Extrema">
      <formula>NOT(ISERROR(SEARCH("Extrema",AP9)))</formula>
    </cfRule>
    <cfRule type="containsText" dxfId="6" priority="30" operator="containsText" text="Alta">
      <formula>NOT(ISERROR(SEARCH("Alta",AP9)))</formula>
    </cfRule>
    <cfRule type="containsText" dxfId="5" priority="31" operator="containsText" text="Moderada">
      <formula>NOT(ISERROR(SEARCH("Moderada",AP9)))</formula>
    </cfRule>
    <cfRule type="containsText" dxfId="4" priority="32" operator="containsText" text="Baja">
      <formula>NOT(ISERROR(SEARCH("Baja",AP9)))</formula>
    </cfRule>
  </conditionalFormatting>
  <conditionalFormatting sqref="AR9">
    <cfRule type="containsText" dxfId="3" priority="33" operator="containsText" text="Extrema">
      <formula>NOT(ISERROR(SEARCH("Extrema",AR9)))</formula>
    </cfRule>
    <cfRule type="containsText" dxfId="2" priority="34" operator="containsText" text="Alta">
      <formula>NOT(ISERROR(SEARCH("Alta",AR9)))</formula>
    </cfRule>
    <cfRule type="containsText" dxfId="1" priority="35" operator="containsText" text="Moderada">
      <formula>NOT(ISERROR(SEARCH("Moderada",AR9)))</formula>
    </cfRule>
    <cfRule type="containsText" dxfId="0" priority="36" operator="containsText" text="Baja">
      <formula>NOT(ISERROR(SEARCH("Baja",AR9)))</formula>
    </cfRule>
  </conditionalFormatting>
  <pageMargins left="0.7" right="0.7" top="0.75" bottom="0.75" header="0" footer="0"/>
  <pageSetup paperSize="9" fitToHeight="0" orientation="landscape"/>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sheetViews>
  <sheetFormatPr baseColWidth="10" defaultColWidth="12.625" defaultRowHeight="15" customHeight="1"/>
  <cols>
    <col min="1" max="2" width="11.25" customWidth="1"/>
    <col min="3" max="3" width="29" customWidth="1"/>
    <col min="4" max="4" width="71.625" customWidth="1"/>
    <col min="5" max="5" width="19.5" customWidth="1"/>
    <col min="6" max="26" width="11.25" customWidth="1"/>
  </cols>
  <sheetData>
    <row r="1" spans="1:26">
      <c r="A1" s="1"/>
      <c r="B1" s="2"/>
      <c r="C1" s="1"/>
      <c r="D1" s="1"/>
      <c r="E1" s="1"/>
      <c r="F1" s="1"/>
      <c r="G1" s="1"/>
      <c r="H1" s="1"/>
      <c r="I1" s="1"/>
      <c r="J1" s="1"/>
      <c r="K1" s="1"/>
      <c r="L1" s="1"/>
      <c r="M1" s="1"/>
      <c r="N1" s="1"/>
      <c r="O1" s="1"/>
      <c r="P1" s="1"/>
      <c r="Q1" s="1"/>
      <c r="R1" s="1"/>
      <c r="S1" s="1"/>
      <c r="T1" s="1"/>
      <c r="U1" s="1"/>
      <c r="V1" s="1"/>
      <c r="W1" s="1"/>
      <c r="X1" s="1"/>
      <c r="Y1" s="1"/>
      <c r="Z1" s="1"/>
    </row>
    <row r="2" spans="1:26">
      <c r="A2" s="1"/>
      <c r="B2" s="2"/>
      <c r="C2" s="1"/>
      <c r="D2" s="1"/>
      <c r="E2" s="1"/>
      <c r="F2" s="1"/>
      <c r="G2" s="1"/>
      <c r="H2" s="1"/>
      <c r="I2" s="1"/>
      <c r="J2" s="1"/>
      <c r="K2" s="1"/>
      <c r="L2" s="1"/>
      <c r="M2" s="1"/>
      <c r="N2" s="1"/>
      <c r="O2" s="1"/>
      <c r="P2" s="1"/>
      <c r="Q2" s="1"/>
      <c r="R2" s="1"/>
      <c r="S2" s="1"/>
      <c r="T2" s="1"/>
      <c r="U2" s="1"/>
      <c r="V2" s="1"/>
      <c r="W2" s="1"/>
      <c r="X2" s="1"/>
      <c r="Y2" s="1"/>
      <c r="Z2" s="1"/>
    </row>
    <row r="3" spans="1:26" ht="21.75" customHeight="1">
      <c r="A3" s="1"/>
      <c r="B3" s="608" t="s">
        <v>622</v>
      </c>
      <c r="C3" s="514"/>
      <c r="D3" s="514"/>
      <c r="E3" s="515"/>
      <c r="F3" s="1"/>
      <c r="G3" s="1"/>
      <c r="H3" s="1"/>
      <c r="I3" s="1"/>
      <c r="J3" s="1"/>
      <c r="K3" s="1"/>
      <c r="L3" s="1"/>
      <c r="M3" s="1"/>
      <c r="N3" s="1"/>
      <c r="O3" s="1"/>
      <c r="P3" s="1"/>
      <c r="Q3" s="1"/>
      <c r="R3" s="1"/>
      <c r="S3" s="1"/>
      <c r="T3" s="1"/>
      <c r="U3" s="1"/>
      <c r="V3" s="1"/>
      <c r="W3" s="1"/>
      <c r="X3" s="1"/>
      <c r="Y3" s="1"/>
      <c r="Z3" s="1"/>
    </row>
    <row r="4" spans="1:26" ht="21.75" customHeight="1">
      <c r="A4" s="1"/>
      <c r="B4" s="5" t="s">
        <v>623</v>
      </c>
      <c r="C4" s="6" t="s">
        <v>624</v>
      </c>
      <c r="D4" s="6" t="s">
        <v>625</v>
      </c>
      <c r="E4" s="7" t="s">
        <v>626</v>
      </c>
      <c r="F4" s="1"/>
      <c r="G4" s="1"/>
      <c r="H4" s="1"/>
      <c r="I4" s="1"/>
      <c r="J4" s="1"/>
      <c r="K4" s="1"/>
      <c r="L4" s="1"/>
      <c r="M4" s="1"/>
      <c r="N4" s="1"/>
      <c r="O4" s="1"/>
      <c r="P4" s="1"/>
      <c r="Q4" s="1"/>
      <c r="R4" s="1"/>
      <c r="S4" s="1"/>
      <c r="T4" s="1"/>
      <c r="U4" s="1"/>
      <c r="V4" s="1"/>
      <c r="W4" s="1"/>
      <c r="X4" s="1"/>
      <c r="Y4" s="1"/>
      <c r="Z4" s="1"/>
    </row>
    <row r="5" spans="1:26" ht="22.5" customHeight="1">
      <c r="A5" s="1"/>
      <c r="B5" s="8">
        <v>1</v>
      </c>
      <c r="C5" s="9" t="s">
        <v>627</v>
      </c>
      <c r="D5" s="9" t="s">
        <v>628</v>
      </c>
      <c r="E5" s="10">
        <v>44351</v>
      </c>
      <c r="F5" s="1"/>
      <c r="G5" s="1"/>
      <c r="H5" s="1"/>
      <c r="I5" s="1"/>
      <c r="J5" s="1"/>
      <c r="K5" s="1"/>
      <c r="L5" s="1"/>
      <c r="M5" s="1"/>
      <c r="N5" s="1"/>
      <c r="O5" s="1"/>
      <c r="P5" s="1"/>
      <c r="Q5" s="1"/>
      <c r="R5" s="1"/>
      <c r="S5" s="1"/>
      <c r="T5" s="1"/>
      <c r="U5" s="1"/>
      <c r="V5" s="1"/>
      <c r="W5" s="1"/>
      <c r="X5" s="1"/>
      <c r="Y5" s="1"/>
      <c r="Z5" s="1"/>
    </row>
    <row r="6" spans="1:26" ht="134.25" customHeight="1">
      <c r="A6" s="1"/>
      <c r="B6" s="11">
        <v>2</v>
      </c>
      <c r="C6" s="12" t="s">
        <v>629</v>
      </c>
      <c r="D6" s="12" t="s">
        <v>630</v>
      </c>
      <c r="E6" s="13">
        <v>44421</v>
      </c>
      <c r="F6" s="1"/>
      <c r="G6" s="1"/>
      <c r="H6" s="1"/>
      <c r="I6" s="1"/>
      <c r="J6" s="1"/>
      <c r="K6" s="1"/>
      <c r="L6" s="1"/>
      <c r="M6" s="1"/>
      <c r="N6" s="1"/>
      <c r="O6" s="1"/>
      <c r="P6" s="1"/>
      <c r="Q6" s="1"/>
      <c r="R6" s="1"/>
      <c r="S6" s="1"/>
      <c r="T6" s="1"/>
      <c r="U6" s="1"/>
      <c r="V6" s="1"/>
      <c r="W6" s="1"/>
      <c r="X6" s="1"/>
      <c r="Y6" s="1"/>
      <c r="Z6" s="1"/>
    </row>
    <row r="7" spans="1:26" ht="60">
      <c r="A7" s="1"/>
      <c r="B7" s="11">
        <v>3</v>
      </c>
      <c r="C7" s="12" t="s">
        <v>631</v>
      </c>
      <c r="D7" s="12" t="s">
        <v>632</v>
      </c>
      <c r="E7" s="13">
        <v>44497</v>
      </c>
      <c r="F7" s="1"/>
      <c r="G7" s="1"/>
      <c r="H7" s="1"/>
      <c r="I7" s="1"/>
      <c r="J7" s="1"/>
      <c r="K7" s="1"/>
      <c r="L7" s="1"/>
      <c r="M7" s="1"/>
      <c r="N7" s="1"/>
      <c r="O7" s="1"/>
      <c r="P7" s="1"/>
      <c r="Q7" s="1"/>
      <c r="R7" s="1"/>
      <c r="S7" s="1"/>
      <c r="T7" s="1"/>
      <c r="U7" s="1"/>
      <c r="V7" s="1"/>
      <c r="W7" s="1"/>
      <c r="X7" s="1"/>
      <c r="Y7" s="1"/>
      <c r="Z7" s="1"/>
    </row>
    <row r="8" spans="1:26" ht="57" customHeight="1">
      <c r="A8" s="1"/>
      <c r="B8" s="14">
        <v>4</v>
      </c>
      <c r="C8" s="12" t="s">
        <v>633</v>
      </c>
      <c r="D8" s="12" t="s">
        <v>634</v>
      </c>
      <c r="E8" s="15">
        <v>44704</v>
      </c>
      <c r="F8" s="1"/>
      <c r="G8" s="1"/>
      <c r="H8" s="1"/>
      <c r="I8" s="1"/>
      <c r="J8" s="1"/>
      <c r="K8" s="1"/>
      <c r="L8" s="1"/>
      <c r="M8" s="1"/>
      <c r="N8" s="1"/>
      <c r="O8" s="1"/>
      <c r="P8" s="1"/>
      <c r="Q8" s="1"/>
      <c r="R8" s="1"/>
      <c r="S8" s="1"/>
      <c r="T8" s="1"/>
      <c r="U8" s="1"/>
      <c r="V8" s="1"/>
      <c r="W8" s="1"/>
      <c r="X8" s="1"/>
      <c r="Y8" s="1"/>
      <c r="Z8" s="1"/>
    </row>
    <row r="9" spans="1:26" ht="57" customHeight="1">
      <c r="A9" s="1"/>
      <c r="B9" s="16">
        <v>5</v>
      </c>
      <c r="C9" s="17" t="s">
        <v>635</v>
      </c>
      <c r="D9" s="17" t="s">
        <v>636</v>
      </c>
      <c r="E9" s="18">
        <v>44890</v>
      </c>
      <c r="F9" s="1"/>
      <c r="G9" s="1"/>
      <c r="H9" s="1"/>
      <c r="I9" s="1"/>
      <c r="J9" s="1"/>
      <c r="K9" s="1"/>
      <c r="L9" s="1"/>
      <c r="M9" s="1"/>
      <c r="N9" s="1"/>
      <c r="O9" s="1"/>
      <c r="P9" s="1"/>
      <c r="Q9" s="1"/>
      <c r="R9" s="1"/>
      <c r="S9" s="1"/>
      <c r="T9" s="1"/>
      <c r="U9" s="1"/>
      <c r="V9" s="1"/>
      <c r="W9" s="1"/>
      <c r="X9" s="1"/>
      <c r="Y9" s="1"/>
      <c r="Z9" s="1"/>
    </row>
    <row r="10" spans="1:26" ht="245.25" customHeight="1">
      <c r="A10" s="1"/>
      <c r="B10" s="19">
        <v>6</v>
      </c>
      <c r="C10" s="20" t="s">
        <v>637</v>
      </c>
      <c r="D10" s="21" t="s">
        <v>638</v>
      </c>
      <c r="E10" s="22">
        <v>44984</v>
      </c>
      <c r="F10" s="1"/>
      <c r="G10" s="1"/>
      <c r="H10" s="1"/>
      <c r="I10" s="1"/>
      <c r="J10" s="1"/>
      <c r="K10" s="1"/>
      <c r="L10" s="1"/>
      <c r="M10" s="1"/>
      <c r="N10" s="1"/>
      <c r="O10" s="1"/>
      <c r="P10" s="1"/>
      <c r="Q10" s="1"/>
      <c r="R10" s="1"/>
      <c r="S10" s="1"/>
      <c r="T10" s="1"/>
      <c r="U10" s="1"/>
      <c r="V10" s="1"/>
      <c r="W10" s="1"/>
      <c r="X10" s="1"/>
      <c r="Y10" s="1"/>
      <c r="Z10" s="1"/>
    </row>
    <row r="11" spans="1:26">
      <c r="A11" s="1"/>
      <c r="B11" s="2"/>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2"/>
      <c r="C12" s="1"/>
      <c r="D12" s="1"/>
      <c r="E12" s="1"/>
      <c r="F12" s="1"/>
      <c r="G12" s="1"/>
      <c r="H12" s="1"/>
      <c r="I12" s="1"/>
      <c r="J12" s="1"/>
      <c r="K12" s="1"/>
      <c r="L12" s="1"/>
      <c r="M12" s="1"/>
      <c r="N12" s="1"/>
      <c r="O12" s="1"/>
      <c r="P12" s="1"/>
      <c r="Q12" s="1"/>
      <c r="R12" s="1"/>
      <c r="S12" s="1"/>
      <c r="T12" s="1"/>
      <c r="U12" s="1"/>
      <c r="V12" s="1"/>
      <c r="W12" s="1"/>
      <c r="X12" s="1"/>
      <c r="Y12" s="1"/>
      <c r="Z12" s="1"/>
    </row>
    <row r="13" spans="1:26" ht="15.75">
      <c r="A13" s="1"/>
      <c r="B13" s="609" t="s">
        <v>639</v>
      </c>
      <c r="C13" s="514"/>
      <c r="D13" s="514"/>
      <c r="E13" s="514"/>
      <c r="F13" s="514"/>
      <c r="G13" s="514"/>
      <c r="H13" s="514"/>
      <c r="I13" s="515"/>
      <c r="J13" s="1"/>
      <c r="K13" s="1"/>
      <c r="L13" s="1"/>
      <c r="M13" s="1"/>
      <c r="N13" s="1"/>
      <c r="O13" s="1"/>
      <c r="P13" s="1"/>
      <c r="Q13" s="1"/>
      <c r="R13" s="1"/>
      <c r="S13" s="1"/>
      <c r="T13" s="1"/>
      <c r="U13" s="1"/>
      <c r="V13" s="1"/>
      <c r="W13" s="1"/>
      <c r="X13" s="1"/>
      <c r="Y13" s="1"/>
      <c r="Z13" s="1"/>
    </row>
    <row r="14" spans="1:26">
      <c r="A14" s="1"/>
      <c r="B14" s="610" t="s">
        <v>640</v>
      </c>
      <c r="C14" s="611"/>
      <c r="D14" s="613" t="s">
        <v>641</v>
      </c>
      <c r="E14" s="611"/>
      <c r="F14" s="616" t="s">
        <v>642</v>
      </c>
      <c r="G14" s="420"/>
      <c r="H14" s="420"/>
      <c r="I14" s="560"/>
      <c r="J14" s="1"/>
      <c r="K14" s="1"/>
      <c r="L14" s="1"/>
      <c r="M14" s="1"/>
      <c r="N14" s="1"/>
      <c r="O14" s="1"/>
      <c r="P14" s="1"/>
      <c r="Q14" s="1"/>
      <c r="R14" s="1"/>
      <c r="S14" s="1"/>
      <c r="T14" s="1"/>
      <c r="U14" s="1"/>
      <c r="V14" s="1"/>
      <c r="W14" s="1"/>
      <c r="X14" s="1"/>
      <c r="Y14" s="1"/>
      <c r="Z14" s="1"/>
    </row>
    <row r="15" spans="1:26">
      <c r="A15" s="1"/>
      <c r="B15" s="559"/>
      <c r="C15" s="611"/>
      <c r="D15" s="614"/>
      <c r="E15" s="611"/>
      <c r="F15" s="614"/>
      <c r="G15" s="420"/>
      <c r="H15" s="420"/>
      <c r="I15" s="560"/>
      <c r="J15" s="1"/>
      <c r="K15" s="1"/>
      <c r="L15" s="1"/>
      <c r="M15" s="1"/>
      <c r="N15" s="1"/>
      <c r="O15" s="1"/>
      <c r="P15" s="1"/>
      <c r="Q15" s="1"/>
      <c r="R15" s="1"/>
      <c r="S15" s="1"/>
      <c r="T15" s="1"/>
      <c r="U15" s="1"/>
      <c r="V15" s="1"/>
      <c r="W15" s="1"/>
      <c r="X15" s="1"/>
      <c r="Y15" s="1"/>
      <c r="Z15" s="1"/>
    </row>
    <row r="16" spans="1:26">
      <c r="A16" s="1"/>
      <c r="B16" s="559"/>
      <c r="C16" s="611"/>
      <c r="D16" s="614"/>
      <c r="E16" s="611"/>
      <c r="F16" s="614"/>
      <c r="G16" s="420"/>
      <c r="H16" s="420"/>
      <c r="I16" s="560"/>
      <c r="J16" s="1"/>
      <c r="K16" s="1"/>
      <c r="L16" s="1"/>
      <c r="M16" s="1"/>
      <c r="N16" s="1"/>
      <c r="O16" s="1"/>
      <c r="P16" s="1"/>
      <c r="Q16" s="1"/>
      <c r="R16" s="1"/>
      <c r="S16" s="1"/>
      <c r="T16" s="1"/>
      <c r="U16" s="1"/>
      <c r="V16" s="1"/>
      <c r="W16" s="1"/>
      <c r="X16" s="1"/>
      <c r="Y16" s="1"/>
      <c r="Z16" s="1"/>
    </row>
    <row r="17" spans="1:26">
      <c r="A17" s="1"/>
      <c r="B17" s="559"/>
      <c r="C17" s="611"/>
      <c r="D17" s="614"/>
      <c r="E17" s="611"/>
      <c r="F17" s="614"/>
      <c r="G17" s="420"/>
      <c r="H17" s="420"/>
      <c r="I17" s="560"/>
      <c r="J17" s="1"/>
      <c r="K17" s="1"/>
      <c r="L17" s="1"/>
      <c r="M17" s="1"/>
      <c r="N17" s="1"/>
      <c r="O17" s="1"/>
      <c r="P17" s="1"/>
      <c r="Q17" s="1"/>
      <c r="R17" s="1"/>
      <c r="S17" s="1"/>
      <c r="T17" s="1"/>
      <c r="U17" s="1"/>
      <c r="V17" s="1"/>
      <c r="W17" s="1"/>
      <c r="X17" s="1"/>
      <c r="Y17" s="1"/>
      <c r="Z17" s="1"/>
    </row>
    <row r="18" spans="1:26">
      <c r="A18" s="1"/>
      <c r="B18" s="559"/>
      <c r="C18" s="611"/>
      <c r="D18" s="614"/>
      <c r="E18" s="611"/>
      <c r="F18" s="614"/>
      <c r="G18" s="420"/>
      <c r="H18" s="420"/>
      <c r="I18" s="560"/>
      <c r="J18" s="1"/>
      <c r="K18" s="1"/>
      <c r="L18" s="1"/>
      <c r="M18" s="1"/>
      <c r="N18" s="1"/>
      <c r="O18" s="1"/>
      <c r="P18" s="1"/>
      <c r="Q18" s="1"/>
      <c r="R18" s="1"/>
      <c r="S18" s="1"/>
      <c r="T18" s="1"/>
      <c r="U18" s="1"/>
      <c r="V18" s="1"/>
      <c r="W18" s="1"/>
      <c r="X18" s="1"/>
      <c r="Y18" s="1"/>
      <c r="Z18" s="1"/>
    </row>
    <row r="19" spans="1:26">
      <c r="A19" s="1"/>
      <c r="B19" s="563"/>
      <c r="C19" s="612"/>
      <c r="D19" s="615"/>
      <c r="E19" s="612"/>
      <c r="F19" s="615"/>
      <c r="G19" s="617"/>
      <c r="H19" s="617"/>
      <c r="I19" s="564"/>
      <c r="J19" s="1"/>
      <c r="K19" s="1"/>
      <c r="L19" s="1"/>
      <c r="M19" s="1"/>
      <c r="N19" s="1"/>
      <c r="O19" s="1"/>
      <c r="P19" s="1"/>
      <c r="Q19" s="1"/>
      <c r="R19" s="1"/>
      <c r="S19" s="1"/>
      <c r="T19" s="1"/>
      <c r="U19" s="1"/>
      <c r="V19" s="1"/>
      <c r="W19" s="1"/>
      <c r="X19" s="1"/>
      <c r="Y19" s="1"/>
      <c r="Z19" s="1"/>
    </row>
    <row r="20" spans="1:26">
      <c r="A20" s="1"/>
      <c r="B20" s="2"/>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2"/>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2"/>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2"/>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2"/>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2"/>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2"/>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2"/>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2"/>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2"/>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2"/>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2"/>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2"/>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2"/>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2"/>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2"/>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2"/>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2"/>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2"/>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2"/>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2"/>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2"/>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2"/>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2"/>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2"/>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2"/>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2"/>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2"/>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2"/>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2"/>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2"/>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2"/>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2"/>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2"/>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2"/>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2"/>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2"/>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2"/>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2"/>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2"/>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2"/>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2"/>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2"/>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2"/>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2"/>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2"/>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2"/>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2"/>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2"/>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2"/>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2"/>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2"/>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2"/>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2"/>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2"/>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2"/>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2"/>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2"/>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2"/>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2"/>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2"/>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2"/>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2"/>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2"/>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2"/>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2"/>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2"/>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2"/>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2"/>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2"/>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2"/>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2"/>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2"/>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2"/>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2"/>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2"/>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2"/>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2"/>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2"/>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2"/>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2"/>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2"/>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2"/>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2"/>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2"/>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2"/>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2"/>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2"/>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2"/>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2"/>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2"/>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2"/>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2"/>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2"/>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2"/>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2"/>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2"/>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2"/>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2"/>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2"/>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2"/>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2"/>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2"/>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2"/>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2"/>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2"/>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2"/>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2"/>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2"/>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2"/>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2"/>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2"/>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2"/>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2"/>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2"/>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2"/>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2"/>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2"/>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2"/>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2"/>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2"/>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2"/>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2"/>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2"/>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2"/>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2"/>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2"/>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2"/>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2"/>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2"/>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2"/>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2"/>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2"/>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2"/>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2"/>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2"/>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2"/>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2"/>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2"/>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2"/>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2"/>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2"/>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2"/>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2"/>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2"/>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2"/>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2"/>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2"/>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2"/>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2"/>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2"/>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2"/>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2"/>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2"/>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2"/>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2"/>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2"/>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2"/>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2"/>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2"/>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2"/>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2"/>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2"/>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2"/>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2"/>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2"/>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2"/>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2"/>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2"/>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2"/>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2"/>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2"/>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2"/>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2"/>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2"/>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2"/>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2"/>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2"/>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2"/>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2"/>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2"/>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2"/>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2"/>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2"/>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2"/>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2"/>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2"/>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2"/>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2"/>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2"/>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2"/>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2"/>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2"/>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2"/>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2"/>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2"/>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2"/>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2"/>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2"/>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2"/>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2"/>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2"/>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2"/>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2"/>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2"/>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2"/>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2"/>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2"/>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2"/>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2"/>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2"/>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2"/>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2"/>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2"/>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2"/>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2"/>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2"/>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2"/>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2"/>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2"/>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2"/>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2"/>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2"/>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2"/>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2"/>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2"/>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2"/>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2"/>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2"/>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2"/>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2"/>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2"/>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2"/>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2"/>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2"/>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2"/>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2"/>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2"/>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2"/>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2"/>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2"/>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2"/>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2"/>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2"/>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2"/>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2"/>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2"/>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2"/>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2"/>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2"/>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2"/>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2"/>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2"/>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2"/>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2"/>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2"/>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2"/>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2"/>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2"/>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2"/>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2"/>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2"/>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2"/>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2"/>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2"/>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2"/>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2"/>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2"/>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2"/>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2"/>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2"/>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2"/>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2"/>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2"/>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2"/>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2"/>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2"/>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2"/>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2"/>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2"/>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2"/>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2"/>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2"/>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2"/>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2"/>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2"/>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2"/>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2"/>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2"/>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2"/>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2"/>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2"/>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2"/>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2"/>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2"/>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2"/>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2"/>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2"/>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2"/>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2"/>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2"/>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2"/>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2"/>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2"/>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2"/>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2"/>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2"/>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2"/>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2"/>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2"/>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2"/>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2"/>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2"/>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2"/>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2"/>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2"/>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2"/>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2"/>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2"/>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2"/>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2"/>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2"/>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2"/>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2"/>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2"/>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2"/>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2"/>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2"/>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2"/>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2"/>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2"/>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2"/>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2"/>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2"/>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2"/>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2"/>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2"/>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2"/>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2"/>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2"/>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2"/>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2"/>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2"/>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2"/>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2"/>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2"/>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2"/>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2"/>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2"/>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2"/>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2"/>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2"/>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2"/>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2"/>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2"/>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2"/>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2"/>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2"/>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2"/>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2"/>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2"/>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2"/>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2"/>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2"/>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2"/>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2"/>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2"/>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2"/>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2"/>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2"/>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2"/>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2"/>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2"/>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2"/>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2"/>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2"/>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2"/>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2"/>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2"/>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2"/>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2"/>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2"/>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2"/>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2"/>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2"/>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2"/>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2"/>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2"/>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2"/>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2"/>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2"/>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2"/>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2"/>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2"/>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2"/>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2"/>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2"/>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2"/>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2"/>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2"/>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2"/>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2"/>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2"/>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2"/>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2"/>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2"/>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2"/>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2"/>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2"/>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2"/>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2"/>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2"/>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2"/>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2"/>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2"/>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2"/>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2"/>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2"/>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2"/>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2"/>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2"/>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2"/>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2"/>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2"/>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2"/>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2"/>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2"/>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2"/>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2"/>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2"/>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2"/>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2"/>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2"/>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2"/>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2"/>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2"/>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2"/>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2"/>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2"/>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2"/>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2"/>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2"/>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2"/>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2"/>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2"/>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2"/>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2"/>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2"/>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2"/>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2"/>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2"/>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2"/>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2"/>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2"/>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2"/>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2"/>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2"/>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2"/>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2"/>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2"/>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2"/>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2"/>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2"/>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2"/>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2"/>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2"/>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2"/>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2"/>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2"/>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2"/>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2"/>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2"/>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2"/>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2"/>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2"/>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2"/>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2"/>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2"/>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2"/>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2"/>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2"/>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2"/>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2"/>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2"/>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2"/>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2"/>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2"/>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2"/>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2"/>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2"/>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2"/>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2"/>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2"/>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2"/>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2"/>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2"/>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2"/>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2"/>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2"/>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2"/>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2"/>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2"/>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2"/>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2"/>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2"/>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2"/>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2"/>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2"/>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2"/>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2"/>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2"/>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2"/>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2"/>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2"/>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2"/>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2"/>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2"/>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2"/>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2"/>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2"/>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2"/>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2"/>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2"/>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2"/>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2"/>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2"/>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2"/>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2"/>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2"/>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2"/>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2"/>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2"/>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2"/>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2"/>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2"/>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2"/>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2"/>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2"/>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2"/>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2"/>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2"/>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2"/>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2"/>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2"/>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2"/>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2"/>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2"/>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2"/>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2"/>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2"/>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2"/>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2"/>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2"/>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2"/>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2"/>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2"/>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2"/>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2"/>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2"/>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2"/>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2"/>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2"/>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2"/>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2"/>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2"/>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2"/>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2"/>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2"/>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2"/>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2"/>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2"/>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2"/>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2"/>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2"/>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2"/>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2"/>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2"/>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2"/>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2"/>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2"/>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2"/>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2"/>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2"/>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2"/>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2"/>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2"/>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2"/>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2"/>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2"/>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2"/>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2"/>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2"/>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2"/>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2"/>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2"/>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2"/>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2"/>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2"/>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2"/>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2"/>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2"/>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2"/>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2"/>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2"/>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2"/>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2"/>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2"/>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2"/>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2"/>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2"/>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2"/>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2"/>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2"/>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2"/>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2"/>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2"/>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2"/>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2"/>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2"/>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2"/>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2"/>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2"/>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2"/>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2"/>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2"/>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2"/>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2"/>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2"/>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2"/>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2"/>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2"/>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2"/>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2"/>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2"/>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2"/>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2"/>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2"/>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2"/>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2"/>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2"/>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2"/>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2"/>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2"/>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2"/>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2"/>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2"/>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2"/>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2"/>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2"/>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2"/>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2"/>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2"/>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2"/>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2"/>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2"/>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2"/>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2"/>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2"/>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2"/>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2"/>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2"/>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2"/>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2"/>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2"/>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2"/>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2"/>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2"/>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2"/>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2"/>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2"/>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2"/>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2"/>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2"/>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2"/>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2"/>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2"/>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2"/>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2"/>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2"/>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2"/>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2"/>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2"/>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2"/>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2"/>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2"/>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2"/>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2"/>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2"/>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2"/>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2"/>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2"/>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2"/>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2"/>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2"/>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2"/>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2"/>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2"/>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2"/>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2"/>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2"/>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2"/>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2"/>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2"/>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2"/>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2"/>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2"/>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2"/>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2"/>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2"/>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2"/>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2"/>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2"/>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2"/>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2"/>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2"/>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2"/>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2"/>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2"/>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2"/>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2"/>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2"/>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2"/>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2"/>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2"/>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2"/>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2"/>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2"/>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2"/>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2"/>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2"/>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2"/>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2"/>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2"/>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2"/>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2"/>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2"/>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2"/>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2"/>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2"/>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2"/>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2"/>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2"/>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2"/>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2"/>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2"/>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2"/>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2"/>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2"/>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2"/>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2"/>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2"/>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2"/>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2"/>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2"/>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2"/>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2"/>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2"/>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2"/>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2"/>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2"/>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2"/>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2"/>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2"/>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2"/>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2"/>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2"/>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2"/>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2"/>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2"/>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2"/>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2"/>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2"/>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2"/>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2"/>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2"/>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2"/>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2"/>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2"/>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2"/>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2"/>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2"/>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2"/>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2"/>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2"/>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2"/>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2"/>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2"/>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2"/>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2"/>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2"/>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2"/>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2"/>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2"/>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2"/>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2"/>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2"/>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2"/>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2"/>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2"/>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2"/>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2"/>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2"/>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2"/>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2"/>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2"/>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2"/>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2"/>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2"/>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2"/>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2"/>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2"/>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2"/>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2"/>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2"/>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2"/>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2"/>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2"/>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2"/>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2"/>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2"/>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2"/>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2"/>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2"/>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2"/>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2"/>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2"/>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2"/>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2"/>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2"/>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2"/>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2"/>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2"/>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2"/>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2"/>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2"/>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2"/>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2"/>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2"/>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2"/>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2"/>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2"/>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2"/>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2"/>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2"/>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2"/>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2"/>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2"/>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2"/>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2"/>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2"/>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2"/>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2"/>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2"/>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2"/>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2"/>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2"/>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2"/>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2"/>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2"/>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2"/>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2"/>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2"/>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2"/>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2"/>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2"/>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2"/>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2"/>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2"/>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2"/>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2"/>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2"/>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2"/>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2"/>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2"/>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2"/>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2"/>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2"/>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2"/>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2"/>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2"/>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2"/>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2"/>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2"/>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2"/>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2"/>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2"/>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2"/>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2"/>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2"/>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2"/>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2"/>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2"/>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2"/>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2"/>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2"/>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2"/>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2"/>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2"/>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2"/>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2"/>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2"/>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2"/>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2"/>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2"/>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2"/>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2"/>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2"/>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2"/>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2"/>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2"/>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2"/>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2"/>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2"/>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2"/>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2"/>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2"/>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2"/>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2"/>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2"/>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2"/>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2"/>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2"/>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2"/>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2"/>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2"/>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2"/>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2"/>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2"/>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2"/>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2"/>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2"/>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2"/>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2"/>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2"/>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2"/>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2"/>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2"/>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2"/>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2"/>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2"/>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2"/>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2"/>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2"/>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2"/>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2"/>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2"/>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2"/>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2"/>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2"/>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2"/>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2"/>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2"/>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2"/>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2"/>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2"/>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2"/>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2"/>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2"/>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2"/>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2"/>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2"/>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2"/>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2"/>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3:E3"/>
    <mergeCell ref="B13:I13"/>
    <mergeCell ref="B14:C19"/>
    <mergeCell ref="D14:E19"/>
    <mergeCell ref="F14:I19"/>
  </mergeCell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1000"/>
  <sheetViews>
    <sheetView workbookViewId="0"/>
  </sheetViews>
  <sheetFormatPr baseColWidth="10" defaultColWidth="12.625" defaultRowHeight="15" customHeight="1"/>
  <cols>
    <col min="1" max="26" width="8.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1000"/>
  <sheetViews>
    <sheetView workbookViewId="0"/>
  </sheetViews>
  <sheetFormatPr baseColWidth="10" defaultColWidth="12.625" defaultRowHeight="15" customHeight="1"/>
  <cols>
    <col min="1" max="1" width="11" customWidth="1"/>
    <col min="2" max="2" width="69.875" customWidth="1"/>
    <col min="3" max="26" width="11" customWidth="1"/>
  </cols>
  <sheetData>
    <row r="1" spans="2:2" ht="14.25" customHeight="1"/>
    <row r="2" spans="2:2" ht="14.25" customHeight="1"/>
    <row r="3" spans="2:2" ht="14.25" customHeight="1"/>
    <row r="4" spans="2:2" ht="14.25" customHeight="1">
      <c r="B4" s="371" t="s">
        <v>68</v>
      </c>
    </row>
    <row r="5" spans="2:2" ht="14.25" customHeight="1">
      <c r="B5" s="372" t="s">
        <v>69</v>
      </c>
    </row>
    <row r="6" spans="2:2" ht="14.25" customHeight="1">
      <c r="B6" s="372" t="s">
        <v>70</v>
      </c>
    </row>
    <row r="7" spans="2:2" ht="14.25" customHeight="1">
      <c r="B7" s="372" t="s">
        <v>71</v>
      </c>
    </row>
    <row r="8" spans="2:2" ht="14.25" customHeight="1">
      <c r="B8" s="373" t="s">
        <v>72</v>
      </c>
    </row>
    <row r="9" spans="2:2" ht="14.25" customHeight="1">
      <c r="B9" s="372" t="s">
        <v>73</v>
      </c>
    </row>
    <row r="10" spans="2:2" ht="14.25" customHeight="1">
      <c r="B10" s="372" t="s">
        <v>74</v>
      </c>
    </row>
    <row r="11" spans="2:2" ht="14.25" customHeight="1">
      <c r="B11" s="374" t="s">
        <v>76</v>
      </c>
    </row>
    <row r="12" spans="2:2" ht="14.25" customHeight="1"/>
    <row r="13" spans="2:2" ht="14.25" customHeight="1"/>
    <row r="14" spans="2:2" ht="14.25" customHeight="1">
      <c r="B14" s="425" t="s">
        <v>1</v>
      </c>
    </row>
    <row r="15" spans="2:2" ht="14.25" customHeight="1">
      <c r="B15" s="427"/>
    </row>
    <row r="16" spans="2:2" ht="14.25" customHeight="1">
      <c r="B16" s="375" t="s">
        <v>7</v>
      </c>
    </row>
    <row r="17" spans="2:2" ht="14.25" customHeight="1">
      <c r="B17" s="376" t="s">
        <v>11</v>
      </c>
    </row>
    <row r="18" spans="2:2" ht="14.25" customHeight="1">
      <c r="B18" s="376" t="s">
        <v>15</v>
      </c>
    </row>
    <row r="19" spans="2:2" ht="14.25" customHeight="1">
      <c r="B19" s="376" t="s">
        <v>18</v>
      </c>
    </row>
    <row r="20" spans="2:2" ht="14.25" customHeight="1">
      <c r="B20" s="376" t="s">
        <v>77</v>
      </c>
    </row>
    <row r="21" spans="2:2" ht="14.25" customHeight="1">
      <c r="B21" s="377" t="s">
        <v>78</v>
      </c>
    </row>
    <row r="22" spans="2:2" ht="14.25" customHeight="1"/>
    <row r="23" spans="2:2" ht="14.25" customHeight="1"/>
    <row r="24" spans="2:2" ht="14.25" customHeight="1"/>
    <row r="25" spans="2:2" ht="14.25" customHeight="1">
      <c r="B25" s="428" t="s">
        <v>79</v>
      </c>
    </row>
    <row r="26" spans="2:2" ht="14.25" customHeight="1">
      <c r="B26" s="429"/>
    </row>
    <row r="27" spans="2:2" ht="14.25" customHeight="1">
      <c r="B27" s="377" t="s">
        <v>80</v>
      </c>
    </row>
    <row r="28" spans="2:2" ht="14.25" customHeight="1"/>
    <row r="29" spans="2:2" ht="14.25" customHeight="1"/>
    <row r="30" spans="2:2" ht="14.25" customHeight="1"/>
    <row r="31" spans="2:2" ht="14.25" customHeight="1"/>
    <row r="32" spans="2:2" ht="14.25" customHeight="1">
      <c r="B32" s="428" t="s">
        <v>81</v>
      </c>
    </row>
    <row r="33" spans="2:2" ht="14.25" customHeight="1">
      <c r="B33" s="429"/>
    </row>
    <row r="34" spans="2:2" ht="14.25" customHeight="1">
      <c r="B34" s="375" t="s">
        <v>82</v>
      </c>
    </row>
    <row r="35" spans="2:2" ht="14.25" customHeight="1">
      <c r="B35" s="376" t="s">
        <v>83</v>
      </c>
    </row>
    <row r="36" spans="2:2" ht="14.25" customHeight="1">
      <c r="B36" s="376" t="s">
        <v>84</v>
      </c>
    </row>
    <row r="37" spans="2:2" ht="14.25" customHeight="1">
      <c r="B37" s="376" t="s">
        <v>58</v>
      </c>
    </row>
    <row r="38" spans="2:2" ht="14.25" customHeight="1">
      <c r="B38" s="376" t="s">
        <v>59</v>
      </c>
    </row>
    <row r="39" spans="2:2" ht="14.25" customHeight="1">
      <c r="B39" s="376" t="s">
        <v>60</v>
      </c>
    </row>
    <row r="40" spans="2:2" ht="14.25" customHeight="1">
      <c r="B40" s="376" t="s">
        <v>61</v>
      </c>
    </row>
    <row r="41" spans="2:2" ht="14.25" customHeight="1">
      <c r="B41" s="376" t="s">
        <v>85</v>
      </c>
    </row>
    <row r="42" spans="2:2" ht="14.25" customHeight="1">
      <c r="B42" s="376" t="s">
        <v>86</v>
      </c>
    </row>
    <row r="43" spans="2:2" ht="14.25" customHeight="1">
      <c r="B43" s="376" t="s">
        <v>87</v>
      </c>
    </row>
    <row r="44" spans="2:2" ht="14.25" customHeight="1">
      <c r="B44" s="376" t="s">
        <v>88</v>
      </c>
    </row>
    <row r="45" spans="2:2" ht="14.25" customHeight="1">
      <c r="B45" s="376" t="s">
        <v>89</v>
      </c>
    </row>
    <row r="46" spans="2:2" ht="14.25" customHeight="1">
      <c r="B46" s="376" t="s">
        <v>90</v>
      </c>
    </row>
    <row r="47" spans="2:2" ht="14.25" customHeight="1">
      <c r="B47" s="376" t="s">
        <v>91</v>
      </c>
    </row>
    <row r="48" spans="2:2" ht="14.25" customHeight="1">
      <c r="B48" s="376" t="s">
        <v>92</v>
      </c>
    </row>
    <row r="49" spans="2:2" ht="14.25" customHeight="1">
      <c r="B49" s="376" t="s">
        <v>93</v>
      </c>
    </row>
    <row r="50" spans="2:2" ht="14.25" customHeight="1">
      <c r="B50" s="376" t="s">
        <v>94</v>
      </c>
    </row>
    <row r="51" spans="2:2" ht="14.25" customHeight="1">
      <c r="B51" s="376" t="s">
        <v>95</v>
      </c>
    </row>
    <row r="52" spans="2:2" ht="14.25" customHeight="1">
      <c r="B52" s="376" t="s">
        <v>96</v>
      </c>
    </row>
    <row r="53" spans="2:2" ht="14.25" customHeight="1">
      <c r="B53" s="376" t="s">
        <v>97</v>
      </c>
    </row>
    <row r="54" spans="2:2" ht="14.25" customHeight="1">
      <c r="B54" s="376" t="s">
        <v>98</v>
      </c>
    </row>
    <row r="55" spans="2:2" ht="14.25" customHeight="1">
      <c r="B55" s="376" t="s">
        <v>99</v>
      </c>
    </row>
    <row r="56" spans="2:2" ht="14.25" customHeight="1">
      <c r="B56" s="376" t="s">
        <v>100</v>
      </c>
    </row>
    <row r="57" spans="2:2" ht="14.25" customHeight="1">
      <c r="B57" s="376" t="s">
        <v>101</v>
      </c>
    </row>
    <row r="58" spans="2:2" ht="14.25" customHeight="1">
      <c r="B58" s="377" t="s">
        <v>102</v>
      </c>
    </row>
    <row r="59" spans="2:2" ht="14.25" customHeight="1"/>
    <row r="60" spans="2:2" ht="14.25" customHeight="1"/>
    <row r="61" spans="2:2" ht="14.25" customHeight="1"/>
    <row r="62" spans="2:2" ht="14.25" customHeight="1"/>
    <row r="63" spans="2:2" ht="14.25" customHeight="1"/>
    <row r="64" spans="2:2"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B14:B15"/>
    <mergeCell ref="B25:B26"/>
    <mergeCell ref="B32:B33"/>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Z1000"/>
  <sheetViews>
    <sheetView showGridLines="0" tabSelected="1" workbookViewId="0">
      <selection activeCell="B7" sqref="B7"/>
    </sheetView>
  </sheetViews>
  <sheetFormatPr baseColWidth="10" defaultColWidth="12.625" defaultRowHeight="15" customHeight="1"/>
  <cols>
    <col min="1" max="2" width="8.875" customWidth="1"/>
    <col min="3" max="3" width="24.5" customWidth="1"/>
    <col min="4" max="4" width="29" customWidth="1"/>
    <col min="5" max="6" width="11" customWidth="1"/>
    <col min="7" max="7" width="10.125" customWidth="1"/>
    <col min="8" max="9" width="11" customWidth="1"/>
    <col min="10" max="10" width="8.5" customWidth="1"/>
    <col min="11" max="11" width="7.25" customWidth="1"/>
    <col min="12" max="12" width="20.375" customWidth="1"/>
    <col min="13" max="20" width="11" customWidth="1"/>
    <col min="21" max="26" width="10.625" customWidth="1"/>
  </cols>
  <sheetData>
    <row r="1" spans="2:20" ht="14.25" customHeight="1"/>
    <row r="2" spans="2:20" ht="36" customHeight="1">
      <c r="B2" s="430" t="s">
        <v>103</v>
      </c>
      <c r="C2" s="431"/>
      <c r="D2" s="431"/>
      <c r="E2" s="431"/>
      <c r="F2" s="431"/>
      <c r="G2" s="431"/>
      <c r="H2" s="431"/>
      <c r="I2" s="431"/>
      <c r="J2" s="431"/>
      <c r="K2" s="431"/>
      <c r="L2" s="431"/>
      <c r="M2" s="431"/>
      <c r="N2" s="431"/>
      <c r="O2" s="431"/>
      <c r="P2" s="431"/>
      <c r="Q2" s="431"/>
      <c r="R2" s="431"/>
      <c r="S2" s="431"/>
      <c r="T2" s="432"/>
    </row>
    <row r="3" spans="2:20" ht="14.25" customHeight="1">
      <c r="B3" s="309"/>
      <c r="C3" s="310"/>
      <c r="D3" s="310"/>
      <c r="E3" s="310"/>
      <c r="F3" s="310"/>
      <c r="G3" s="310"/>
      <c r="H3" s="310"/>
      <c r="I3" s="310"/>
      <c r="J3" s="310"/>
      <c r="K3" s="310"/>
      <c r="L3" s="310"/>
      <c r="M3" s="310"/>
      <c r="N3" s="310"/>
      <c r="O3" s="310"/>
      <c r="P3" s="310"/>
      <c r="Q3" s="310"/>
      <c r="R3" s="310"/>
      <c r="S3" s="310"/>
      <c r="T3" s="366"/>
    </row>
    <row r="4" spans="2:20" ht="12" customHeight="1">
      <c r="B4" s="311"/>
      <c r="T4" s="367"/>
    </row>
    <row r="5" spans="2:20" ht="14.25" customHeight="1">
      <c r="B5" s="311"/>
      <c r="C5" s="433" t="s">
        <v>104</v>
      </c>
      <c r="D5" s="404"/>
      <c r="E5" s="404"/>
      <c r="F5" s="404"/>
      <c r="G5" s="404"/>
      <c r="H5" s="404"/>
      <c r="I5" s="404"/>
      <c r="J5" s="405"/>
      <c r="K5" s="349"/>
      <c r="L5" s="433" t="s">
        <v>105</v>
      </c>
      <c r="M5" s="404"/>
      <c r="N5" s="404"/>
      <c r="O5" s="404"/>
      <c r="P5" s="405"/>
      <c r="T5" s="367"/>
    </row>
    <row r="6" spans="2:20" ht="14.25" customHeight="1">
      <c r="B6" s="311"/>
      <c r="C6" s="312" t="s">
        <v>106</v>
      </c>
      <c r="D6" s="434" t="s">
        <v>107</v>
      </c>
      <c r="E6" s="414"/>
      <c r="F6" s="414"/>
      <c r="G6" s="435"/>
      <c r="H6" s="434" t="s">
        <v>108</v>
      </c>
      <c r="I6" s="414"/>
      <c r="J6" s="415"/>
      <c r="K6" s="350"/>
      <c r="L6" s="436" t="s">
        <v>106</v>
      </c>
      <c r="M6" s="435"/>
      <c r="N6" s="434" t="s">
        <v>109</v>
      </c>
      <c r="O6" s="435"/>
      <c r="P6" s="351" t="s">
        <v>110</v>
      </c>
      <c r="T6" s="367"/>
    </row>
    <row r="7" spans="2:20" ht="39" customHeight="1">
      <c r="B7" s="311"/>
      <c r="C7" s="313" t="s">
        <v>111</v>
      </c>
      <c r="D7" s="437" t="s">
        <v>112</v>
      </c>
      <c r="E7" s="438"/>
      <c r="F7" s="438"/>
      <c r="G7" s="439"/>
      <c r="H7" s="437" t="s">
        <v>113</v>
      </c>
      <c r="I7" s="438"/>
      <c r="J7" s="440"/>
      <c r="K7" s="352"/>
      <c r="L7" s="441" t="s">
        <v>114</v>
      </c>
      <c r="M7" s="439"/>
      <c r="N7" s="437" t="s">
        <v>115</v>
      </c>
      <c r="O7" s="439"/>
      <c r="P7" s="353">
        <v>1</v>
      </c>
      <c r="T7" s="367"/>
    </row>
    <row r="8" spans="2:20" ht="39" customHeight="1">
      <c r="B8" s="311"/>
      <c r="C8" s="314" t="s">
        <v>116</v>
      </c>
      <c r="D8" s="442" t="s">
        <v>117</v>
      </c>
      <c r="E8" s="411"/>
      <c r="F8" s="411"/>
      <c r="G8" s="443"/>
      <c r="H8" s="442" t="s">
        <v>118</v>
      </c>
      <c r="I8" s="411"/>
      <c r="J8" s="412"/>
      <c r="K8" s="352"/>
      <c r="L8" s="444" t="s">
        <v>119</v>
      </c>
      <c r="M8" s="443"/>
      <c r="N8" s="442" t="s">
        <v>120</v>
      </c>
      <c r="O8" s="443"/>
      <c r="P8" s="354">
        <v>2</v>
      </c>
      <c r="T8" s="367"/>
    </row>
    <row r="9" spans="2:20" ht="39" customHeight="1">
      <c r="B9" s="311"/>
      <c r="C9" s="315" t="s">
        <v>121</v>
      </c>
      <c r="D9" s="442" t="s">
        <v>122</v>
      </c>
      <c r="E9" s="411"/>
      <c r="F9" s="411"/>
      <c r="G9" s="443"/>
      <c r="H9" s="442" t="s">
        <v>123</v>
      </c>
      <c r="I9" s="411"/>
      <c r="J9" s="412"/>
      <c r="K9" s="352"/>
      <c r="L9" s="445" t="s">
        <v>124</v>
      </c>
      <c r="M9" s="443"/>
      <c r="N9" s="442" t="s">
        <v>125</v>
      </c>
      <c r="O9" s="443"/>
      <c r="P9" s="354">
        <v>3</v>
      </c>
      <c r="T9" s="367"/>
    </row>
    <row r="10" spans="2:20" ht="39" customHeight="1">
      <c r="B10" s="311"/>
      <c r="C10" s="316" t="s">
        <v>126</v>
      </c>
      <c r="D10" s="442" t="s">
        <v>127</v>
      </c>
      <c r="E10" s="411"/>
      <c r="F10" s="411"/>
      <c r="G10" s="443"/>
      <c r="H10" s="442" t="s">
        <v>128</v>
      </c>
      <c r="I10" s="411"/>
      <c r="J10" s="412"/>
      <c r="K10" s="352"/>
      <c r="L10" s="446" t="s">
        <v>129</v>
      </c>
      <c r="M10" s="443"/>
      <c r="N10" s="442" t="s">
        <v>130</v>
      </c>
      <c r="O10" s="443"/>
      <c r="P10" s="354">
        <v>4</v>
      </c>
      <c r="T10" s="367"/>
    </row>
    <row r="11" spans="2:20" ht="39" customHeight="1">
      <c r="B11" s="311"/>
      <c r="C11" s="317" t="s">
        <v>131</v>
      </c>
      <c r="D11" s="447" t="s">
        <v>132</v>
      </c>
      <c r="E11" s="414"/>
      <c r="F11" s="414"/>
      <c r="G11" s="435"/>
      <c r="H11" s="447" t="s">
        <v>133</v>
      </c>
      <c r="I11" s="414"/>
      <c r="J11" s="415"/>
      <c r="K11" s="352"/>
      <c r="L11" s="448" t="s">
        <v>134</v>
      </c>
      <c r="M11" s="435"/>
      <c r="N11" s="447" t="s">
        <v>135</v>
      </c>
      <c r="O11" s="435"/>
      <c r="P11" s="355">
        <v>5</v>
      </c>
      <c r="T11" s="367"/>
    </row>
    <row r="12" spans="2:20" ht="22.5" customHeight="1">
      <c r="B12" s="311"/>
      <c r="C12" s="318"/>
      <c r="D12" s="318"/>
      <c r="E12" s="318"/>
      <c r="F12" s="318"/>
      <c r="G12" s="318"/>
      <c r="H12" s="318"/>
      <c r="I12" s="318"/>
      <c r="J12" s="318"/>
      <c r="K12" s="318"/>
      <c r="L12" s="449" t="s">
        <v>136</v>
      </c>
      <c r="M12" s="417"/>
      <c r="N12" s="417"/>
      <c r="O12" s="417"/>
      <c r="P12" s="417"/>
      <c r="T12" s="367"/>
    </row>
    <row r="13" spans="2:20" ht="16.5" customHeight="1">
      <c r="B13" s="311"/>
      <c r="C13" s="450" t="s">
        <v>137</v>
      </c>
      <c r="D13" s="417"/>
      <c r="E13" s="417"/>
      <c r="F13" s="417"/>
      <c r="G13" s="417"/>
      <c r="H13" s="417"/>
      <c r="I13" s="418"/>
      <c r="T13" s="367"/>
    </row>
    <row r="14" spans="2:20" ht="14.25" customHeight="1">
      <c r="B14" s="311"/>
      <c r="C14" s="492" t="s">
        <v>138</v>
      </c>
      <c r="D14" s="493"/>
      <c r="E14" s="451" t="s">
        <v>139</v>
      </c>
      <c r="F14" s="404"/>
      <c r="G14" s="404"/>
      <c r="H14" s="404"/>
      <c r="I14" s="405"/>
      <c r="T14" s="367"/>
    </row>
    <row r="15" spans="2:20" ht="64.5" customHeight="1">
      <c r="B15" s="311"/>
      <c r="C15" s="494"/>
      <c r="D15" s="495"/>
      <c r="E15" s="319" t="s">
        <v>140</v>
      </c>
      <c r="F15" s="319" t="s">
        <v>141</v>
      </c>
      <c r="G15" s="319" t="s">
        <v>142</v>
      </c>
      <c r="H15" s="319" t="s">
        <v>143</v>
      </c>
      <c r="I15" s="356" t="s">
        <v>144</v>
      </c>
      <c r="T15" s="367"/>
    </row>
    <row r="16" spans="2:20" ht="17.25" customHeight="1">
      <c r="B16" s="311"/>
      <c r="C16" s="452" t="s">
        <v>145</v>
      </c>
      <c r="D16" s="439"/>
      <c r="E16" s="320" t="s">
        <v>146</v>
      </c>
      <c r="F16" s="321" t="s">
        <v>146</v>
      </c>
      <c r="G16" s="322" t="s">
        <v>147</v>
      </c>
      <c r="H16" s="323" t="s">
        <v>148</v>
      </c>
      <c r="I16" s="357" t="s">
        <v>148</v>
      </c>
      <c r="T16" s="367"/>
    </row>
    <row r="17" spans="2:20" ht="17.25" customHeight="1">
      <c r="B17" s="311"/>
      <c r="C17" s="453" t="s">
        <v>149</v>
      </c>
      <c r="D17" s="443"/>
      <c r="E17" s="324" t="s">
        <v>146</v>
      </c>
      <c r="F17" s="325" t="s">
        <v>146</v>
      </c>
      <c r="G17" s="326" t="s">
        <v>147</v>
      </c>
      <c r="H17" s="327" t="s">
        <v>148</v>
      </c>
      <c r="I17" s="358" t="s">
        <v>150</v>
      </c>
      <c r="T17" s="367"/>
    </row>
    <row r="18" spans="2:20" ht="17.25" customHeight="1">
      <c r="B18" s="311"/>
      <c r="C18" s="453" t="s">
        <v>151</v>
      </c>
      <c r="D18" s="443"/>
      <c r="E18" s="324" t="s">
        <v>146</v>
      </c>
      <c r="F18" s="326" t="s">
        <v>147</v>
      </c>
      <c r="G18" s="327" t="s">
        <v>148</v>
      </c>
      <c r="H18" s="328" t="s">
        <v>150</v>
      </c>
      <c r="I18" s="358" t="s">
        <v>150</v>
      </c>
      <c r="T18" s="367"/>
    </row>
    <row r="19" spans="2:20" ht="17.25" customHeight="1">
      <c r="B19" s="311"/>
      <c r="C19" s="453" t="s">
        <v>152</v>
      </c>
      <c r="D19" s="443"/>
      <c r="E19" s="329" t="s">
        <v>147</v>
      </c>
      <c r="F19" s="327" t="s">
        <v>148</v>
      </c>
      <c r="G19" s="327" t="s">
        <v>148</v>
      </c>
      <c r="H19" s="328" t="s">
        <v>150</v>
      </c>
      <c r="I19" s="358" t="s">
        <v>150</v>
      </c>
      <c r="T19" s="367"/>
    </row>
    <row r="20" spans="2:20" ht="17.25" customHeight="1">
      <c r="B20" s="311"/>
      <c r="C20" s="454" t="s">
        <v>153</v>
      </c>
      <c r="D20" s="435"/>
      <c r="E20" s="330" t="s">
        <v>148</v>
      </c>
      <c r="F20" s="331" t="s">
        <v>148</v>
      </c>
      <c r="G20" s="332" t="s">
        <v>150</v>
      </c>
      <c r="H20" s="332" t="s">
        <v>150</v>
      </c>
      <c r="I20" s="359" t="s">
        <v>150</v>
      </c>
      <c r="T20" s="367"/>
    </row>
    <row r="21" spans="2:20" ht="19.5" customHeight="1">
      <c r="B21" s="311"/>
      <c r="C21" s="496" t="s">
        <v>154</v>
      </c>
      <c r="D21" s="417"/>
      <c r="E21" s="417"/>
      <c r="F21" s="417"/>
      <c r="G21" s="417"/>
      <c r="H21" s="417"/>
      <c r="I21" s="417"/>
      <c r="T21" s="367"/>
    </row>
    <row r="22" spans="2:20" ht="28.5" customHeight="1">
      <c r="B22" s="311"/>
      <c r="C22" s="420"/>
      <c r="D22" s="420"/>
      <c r="E22" s="420"/>
      <c r="F22" s="420"/>
      <c r="G22" s="420"/>
      <c r="H22" s="420"/>
      <c r="I22" s="420"/>
      <c r="T22" s="367"/>
    </row>
    <row r="23" spans="2:20" ht="18" customHeight="1">
      <c r="B23" s="311"/>
      <c r="C23" s="420"/>
      <c r="D23" s="420"/>
      <c r="E23" s="420"/>
      <c r="F23" s="420"/>
      <c r="G23" s="420"/>
      <c r="H23" s="420"/>
      <c r="I23" s="420"/>
      <c r="T23" s="367"/>
    </row>
    <row r="24" spans="2:20" ht="14.25" customHeight="1">
      <c r="B24" s="311"/>
      <c r="C24" s="425" t="s">
        <v>1</v>
      </c>
      <c r="D24" s="403" t="s">
        <v>2</v>
      </c>
      <c r="E24" s="404"/>
      <c r="F24" s="404"/>
      <c r="G24" s="404"/>
      <c r="H24" s="404"/>
      <c r="I24" s="404"/>
      <c r="J24" s="404"/>
      <c r="K24" s="404"/>
      <c r="L24" s="404"/>
      <c r="M24" s="404"/>
      <c r="N24" s="404"/>
      <c r="O24" s="404"/>
      <c r="P24" s="405"/>
      <c r="T24" s="367"/>
    </row>
    <row r="25" spans="2:20" ht="14.25" customHeight="1">
      <c r="B25" s="311"/>
      <c r="C25" s="427"/>
      <c r="D25" s="455" t="s">
        <v>5</v>
      </c>
      <c r="E25" s="411"/>
      <c r="F25" s="411"/>
      <c r="G25" s="411"/>
      <c r="H25" s="411"/>
      <c r="I25" s="411"/>
      <c r="J25" s="411"/>
      <c r="K25" s="411"/>
      <c r="L25" s="411"/>
      <c r="M25" s="411"/>
      <c r="N25" s="411"/>
      <c r="O25" s="411"/>
      <c r="P25" s="412"/>
      <c r="T25" s="367"/>
    </row>
    <row r="26" spans="2:20" ht="24.75" customHeight="1">
      <c r="B26" s="311"/>
      <c r="C26" s="333" t="s">
        <v>7</v>
      </c>
      <c r="D26" s="456" t="s">
        <v>8</v>
      </c>
      <c r="E26" s="411"/>
      <c r="F26" s="411"/>
      <c r="G26" s="411"/>
      <c r="H26" s="411"/>
      <c r="I26" s="411"/>
      <c r="J26" s="411"/>
      <c r="K26" s="411"/>
      <c r="L26" s="411"/>
      <c r="M26" s="411"/>
      <c r="N26" s="411"/>
      <c r="O26" s="411"/>
      <c r="P26" s="412"/>
      <c r="T26" s="367"/>
    </row>
    <row r="27" spans="2:20" ht="24.75" customHeight="1">
      <c r="B27" s="311"/>
      <c r="C27" s="333" t="s">
        <v>11</v>
      </c>
      <c r="D27" s="456" t="s">
        <v>12</v>
      </c>
      <c r="E27" s="411"/>
      <c r="F27" s="411"/>
      <c r="G27" s="411"/>
      <c r="H27" s="411"/>
      <c r="I27" s="411"/>
      <c r="J27" s="411"/>
      <c r="K27" s="411"/>
      <c r="L27" s="411"/>
      <c r="M27" s="411"/>
      <c r="N27" s="411"/>
      <c r="O27" s="411"/>
      <c r="P27" s="412"/>
      <c r="T27" s="367"/>
    </row>
    <row r="28" spans="2:20" ht="24.75" customHeight="1">
      <c r="B28" s="311"/>
      <c r="C28" s="333" t="s">
        <v>15</v>
      </c>
      <c r="D28" s="456" t="s">
        <v>16</v>
      </c>
      <c r="E28" s="411"/>
      <c r="F28" s="411"/>
      <c r="G28" s="411"/>
      <c r="H28" s="411"/>
      <c r="I28" s="411"/>
      <c r="J28" s="411"/>
      <c r="K28" s="411"/>
      <c r="L28" s="411"/>
      <c r="M28" s="411"/>
      <c r="N28" s="411"/>
      <c r="O28" s="411"/>
      <c r="P28" s="412"/>
      <c r="T28" s="367"/>
    </row>
    <row r="29" spans="2:20" ht="24.75" customHeight="1">
      <c r="B29" s="311"/>
      <c r="C29" s="333" t="s">
        <v>18</v>
      </c>
      <c r="D29" s="456" t="s">
        <v>19</v>
      </c>
      <c r="E29" s="411"/>
      <c r="F29" s="411"/>
      <c r="G29" s="411"/>
      <c r="H29" s="411"/>
      <c r="I29" s="411"/>
      <c r="J29" s="411"/>
      <c r="K29" s="411"/>
      <c r="L29" s="411"/>
      <c r="M29" s="411"/>
      <c r="N29" s="411"/>
      <c r="O29" s="411"/>
      <c r="P29" s="412"/>
      <c r="T29" s="367"/>
    </row>
    <row r="30" spans="2:20" ht="24.75" customHeight="1">
      <c r="B30" s="311"/>
      <c r="C30" s="333" t="s">
        <v>77</v>
      </c>
      <c r="D30" s="456" t="s">
        <v>22</v>
      </c>
      <c r="E30" s="411"/>
      <c r="F30" s="411"/>
      <c r="G30" s="411"/>
      <c r="H30" s="411"/>
      <c r="I30" s="411"/>
      <c r="J30" s="411"/>
      <c r="K30" s="411"/>
      <c r="L30" s="411"/>
      <c r="M30" s="411"/>
      <c r="N30" s="411"/>
      <c r="O30" s="411"/>
      <c r="P30" s="412"/>
      <c r="T30" s="367"/>
    </row>
    <row r="31" spans="2:20" ht="24.75" customHeight="1">
      <c r="B31" s="311"/>
      <c r="C31" s="334" t="s">
        <v>78</v>
      </c>
      <c r="D31" s="457" t="s">
        <v>25</v>
      </c>
      <c r="E31" s="414"/>
      <c r="F31" s="414"/>
      <c r="G31" s="414"/>
      <c r="H31" s="414"/>
      <c r="I31" s="414"/>
      <c r="J31" s="414"/>
      <c r="K31" s="414"/>
      <c r="L31" s="414"/>
      <c r="M31" s="414"/>
      <c r="N31" s="414"/>
      <c r="O31" s="414"/>
      <c r="P31" s="415"/>
      <c r="T31" s="367"/>
    </row>
    <row r="32" spans="2:20" ht="14.25" customHeight="1">
      <c r="B32" s="311"/>
      <c r="T32" s="367"/>
    </row>
    <row r="33" spans="1:26" ht="14.25" customHeight="1">
      <c r="B33" s="311"/>
      <c r="T33" s="367"/>
    </row>
    <row r="34" spans="1:26" ht="14.25" customHeight="1">
      <c r="B34" s="458" t="s">
        <v>155</v>
      </c>
      <c r="C34" s="431"/>
      <c r="D34" s="431"/>
      <c r="E34" s="431"/>
      <c r="F34" s="431"/>
      <c r="G34" s="431"/>
      <c r="H34" s="431"/>
      <c r="I34" s="431"/>
      <c r="J34" s="431"/>
      <c r="K34" s="431"/>
      <c r="L34" s="431"/>
      <c r="M34" s="431"/>
      <c r="N34" s="431"/>
      <c r="O34" s="431"/>
      <c r="P34" s="431"/>
      <c r="Q34" s="431"/>
      <c r="R34" s="431"/>
      <c r="S34" s="431"/>
      <c r="T34" s="432"/>
    </row>
    <row r="35" spans="1:26" ht="14.25" customHeight="1">
      <c r="A35" s="335"/>
      <c r="B35" s="336"/>
      <c r="C35" s="337"/>
      <c r="D35" s="337"/>
      <c r="E35" s="337"/>
      <c r="F35" s="337"/>
      <c r="G35" s="337"/>
      <c r="H35" s="337"/>
      <c r="I35" s="337"/>
      <c r="J35" s="337"/>
      <c r="K35" s="337"/>
      <c r="L35" s="337"/>
      <c r="M35" s="337"/>
      <c r="N35" s="337"/>
      <c r="O35" s="337"/>
      <c r="P35" s="337"/>
      <c r="Q35" s="337"/>
      <c r="R35" s="337"/>
      <c r="S35" s="337"/>
      <c r="T35" s="368"/>
      <c r="U35" s="335"/>
      <c r="V35" s="335"/>
      <c r="W35" s="335"/>
      <c r="X35" s="335"/>
      <c r="Y35" s="335"/>
      <c r="Z35" s="335"/>
    </row>
    <row r="36" spans="1:26" ht="15" customHeight="1">
      <c r="A36" s="335"/>
      <c r="B36" s="338"/>
      <c r="C36" s="339" t="s">
        <v>156</v>
      </c>
      <c r="D36" s="459" t="s">
        <v>157</v>
      </c>
      <c r="E36" s="460"/>
      <c r="F36" s="460"/>
      <c r="G36" s="460"/>
      <c r="H36" s="460"/>
      <c r="I36" s="460"/>
      <c r="J36" s="460"/>
      <c r="K36" s="461"/>
      <c r="L36" s="360" t="s">
        <v>158</v>
      </c>
      <c r="M36" s="462" t="s">
        <v>159</v>
      </c>
      <c r="N36" s="460"/>
      <c r="O36" s="460"/>
      <c r="P36" s="460"/>
      <c r="Q36" s="460"/>
      <c r="R36" s="460"/>
      <c r="S36" s="461"/>
      <c r="T36" s="367"/>
    </row>
    <row r="37" spans="1:26" ht="30" customHeight="1">
      <c r="A37" s="335"/>
      <c r="B37" s="338"/>
      <c r="C37" s="340" t="s">
        <v>160</v>
      </c>
      <c r="D37" s="463" t="s">
        <v>161</v>
      </c>
      <c r="E37" s="464"/>
      <c r="F37" s="464"/>
      <c r="G37" s="464"/>
      <c r="H37" s="464"/>
      <c r="I37" s="464"/>
      <c r="J37" s="464"/>
      <c r="K37" s="465"/>
      <c r="L37" s="474" t="s">
        <v>162</v>
      </c>
      <c r="M37" s="478" t="s">
        <v>163</v>
      </c>
      <c r="N37" s="479"/>
      <c r="O37" s="479"/>
      <c r="P37" s="479"/>
      <c r="Q37" s="479"/>
      <c r="R37" s="479"/>
      <c r="S37" s="480"/>
      <c r="T37" s="367"/>
    </row>
    <row r="38" spans="1:26" ht="90" customHeight="1">
      <c r="A38" s="335"/>
      <c r="B38" s="338"/>
      <c r="C38" s="340" t="s">
        <v>164</v>
      </c>
      <c r="D38" s="463" t="s">
        <v>165</v>
      </c>
      <c r="E38" s="464"/>
      <c r="F38" s="464"/>
      <c r="G38" s="464"/>
      <c r="H38" s="464"/>
      <c r="I38" s="464"/>
      <c r="J38" s="464"/>
      <c r="K38" s="465"/>
      <c r="L38" s="475"/>
      <c r="M38" s="481"/>
      <c r="N38" s="482"/>
      <c r="O38" s="482"/>
      <c r="P38" s="482"/>
      <c r="Q38" s="482"/>
      <c r="R38" s="482"/>
      <c r="S38" s="483"/>
      <c r="T38" s="367"/>
    </row>
    <row r="39" spans="1:26" ht="75" customHeight="1">
      <c r="A39" s="335"/>
      <c r="B39" s="338"/>
      <c r="C39" s="474" t="s">
        <v>166</v>
      </c>
      <c r="D39" s="484" t="s">
        <v>167</v>
      </c>
      <c r="E39" s="479"/>
      <c r="F39" s="479"/>
      <c r="G39" s="479"/>
      <c r="H39" s="479"/>
      <c r="I39" s="479"/>
      <c r="J39" s="479"/>
      <c r="K39" s="480"/>
      <c r="L39" s="361" t="s">
        <v>168</v>
      </c>
      <c r="M39" s="466" t="s">
        <v>169</v>
      </c>
      <c r="N39" s="464"/>
      <c r="O39" s="464"/>
      <c r="P39" s="464"/>
      <c r="Q39" s="464"/>
      <c r="R39" s="464"/>
      <c r="S39" s="465"/>
      <c r="T39" s="367"/>
    </row>
    <row r="40" spans="1:26" ht="36" customHeight="1">
      <c r="A40" s="335"/>
      <c r="B40" s="338"/>
      <c r="C40" s="475"/>
      <c r="D40" s="481"/>
      <c r="E40" s="482"/>
      <c r="F40" s="482"/>
      <c r="G40" s="482"/>
      <c r="H40" s="482"/>
      <c r="I40" s="482"/>
      <c r="J40" s="482"/>
      <c r="K40" s="483"/>
      <c r="L40" s="362" t="s">
        <v>170</v>
      </c>
      <c r="M40" s="466" t="s">
        <v>171</v>
      </c>
      <c r="N40" s="464"/>
      <c r="O40" s="464"/>
      <c r="P40" s="464"/>
      <c r="Q40" s="464"/>
      <c r="R40" s="464"/>
      <c r="S40" s="465"/>
      <c r="T40" s="367"/>
    </row>
    <row r="41" spans="1:26" ht="30.75" customHeight="1">
      <c r="A41" s="335"/>
      <c r="B41" s="338"/>
      <c r="C41" s="340" t="s">
        <v>172</v>
      </c>
      <c r="D41" s="463" t="s">
        <v>173</v>
      </c>
      <c r="E41" s="464"/>
      <c r="F41" s="464"/>
      <c r="G41" s="464"/>
      <c r="H41" s="464"/>
      <c r="I41" s="464"/>
      <c r="J41" s="464"/>
      <c r="K41" s="465"/>
      <c r="L41" s="362" t="s">
        <v>174</v>
      </c>
      <c r="M41" s="466" t="s">
        <v>175</v>
      </c>
      <c r="N41" s="464"/>
      <c r="O41" s="464"/>
      <c r="P41" s="464"/>
      <c r="Q41" s="464"/>
      <c r="R41" s="464"/>
      <c r="S41" s="465"/>
      <c r="T41" s="367"/>
    </row>
    <row r="42" spans="1:26" ht="34.5" customHeight="1">
      <c r="A42" s="335"/>
      <c r="B42" s="338"/>
      <c r="C42" s="340" t="s">
        <v>176</v>
      </c>
      <c r="D42" s="463" t="s">
        <v>177</v>
      </c>
      <c r="E42" s="464"/>
      <c r="F42" s="464"/>
      <c r="G42" s="464"/>
      <c r="H42" s="464"/>
      <c r="I42" s="464"/>
      <c r="J42" s="464"/>
      <c r="K42" s="465"/>
      <c r="L42" s="340" t="s">
        <v>178</v>
      </c>
      <c r="M42" s="466" t="s">
        <v>179</v>
      </c>
      <c r="N42" s="464"/>
      <c r="O42" s="464"/>
      <c r="P42" s="464"/>
      <c r="Q42" s="464"/>
      <c r="R42" s="464"/>
      <c r="S42" s="465"/>
      <c r="T42" s="367"/>
    </row>
    <row r="43" spans="1:26" ht="14.25" customHeight="1">
      <c r="A43" s="335"/>
      <c r="B43" s="338"/>
      <c r="C43" s="340" t="s">
        <v>180</v>
      </c>
      <c r="D43" s="467" t="s">
        <v>181</v>
      </c>
      <c r="E43" s="464"/>
      <c r="F43" s="464"/>
      <c r="G43" s="464"/>
      <c r="H43" s="464"/>
      <c r="I43" s="464"/>
      <c r="J43" s="464"/>
      <c r="K43" s="465"/>
      <c r="L43" s="474" t="s">
        <v>182</v>
      </c>
      <c r="M43" s="478" t="s">
        <v>183</v>
      </c>
      <c r="N43" s="479"/>
      <c r="O43" s="479"/>
      <c r="P43" s="479"/>
      <c r="Q43" s="479"/>
      <c r="R43" s="479"/>
      <c r="S43" s="480"/>
      <c r="T43" s="367"/>
    </row>
    <row r="44" spans="1:26" ht="45.75" customHeight="1">
      <c r="A44" s="335"/>
      <c r="B44" s="338"/>
      <c r="C44" s="340" t="s">
        <v>184</v>
      </c>
      <c r="D44" s="467" t="s">
        <v>185</v>
      </c>
      <c r="E44" s="464"/>
      <c r="F44" s="464"/>
      <c r="G44" s="464"/>
      <c r="H44" s="464"/>
      <c r="I44" s="464"/>
      <c r="J44" s="464"/>
      <c r="K44" s="465"/>
      <c r="L44" s="475"/>
      <c r="M44" s="481"/>
      <c r="N44" s="482"/>
      <c r="O44" s="482"/>
      <c r="P44" s="482"/>
      <c r="Q44" s="482"/>
      <c r="R44" s="482"/>
      <c r="S44" s="483"/>
      <c r="T44" s="367"/>
    </row>
    <row r="45" spans="1:26" ht="156" customHeight="1">
      <c r="A45" s="335"/>
      <c r="B45" s="338"/>
      <c r="C45" s="340" t="s">
        <v>186</v>
      </c>
      <c r="D45" s="467" t="s">
        <v>187</v>
      </c>
      <c r="E45" s="464"/>
      <c r="F45" s="464"/>
      <c r="G45" s="464"/>
      <c r="H45" s="464"/>
      <c r="I45" s="464"/>
      <c r="J45" s="464"/>
      <c r="K45" s="465"/>
      <c r="L45" s="340" t="s">
        <v>49</v>
      </c>
      <c r="M45" s="468" t="s">
        <v>188</v>
      </c>
      <c r="N45" s="464"/>
      <c r="O45" s="464"/>
      <c r="P45" s="464"/>
      <c r="Q45" s="464"/>
      <c r="R45" s="464"/>
      <c r="S45" s="465"/>
      <c r="T45" s="367"/>
    </row>
    <row r="46" spans="1:26" ht="97.5" customHeight="1">
      <c r="B46" s="311"/>
      <c r="C46" s="340" t="s">
        <v>189</v>
      </c>
      <c r="D46" s="467" t="s">
        <v>190</v>
      </c>
      <c r="E46" s="464"/>
      <c r="F46" s="464"/>
      <c r="G46" s="464"/>
      <c r="H46" s="464"/>
      <c r="I46" s="464"/>
      <c r="J46" s="464"/>
      <c r="K46" s="465"/>
      <c r="L46" s="340" t="s">
        <v>191</v>
      </c>
      <c r="M46" s="467" t="s">
        <v>192</v>
      </c>
      <c r="N46" s="464"/>
      <c r="O46" s="464"/>
      <c r="P46" s="464"/>
      <c r="Q46" s="464"/>
      <c r="R46" s="464"/>
      <c r="S46" s="465"/>
      <c r="T46" s="367"/>
    </row>
    <row r="47" spans="1:26" ht="80.25" customHeight="1">
      <c r="B47" s="311"/>
      <c r="C47" s="341" t="s">
        <v>138</v>
      </c>
      <c r="D47" s="467" t="s">
        <v>193</v>
      </c>
      <c r="E47" s="464"/>
      <c r="F47" s="464"/>
      <c r="G47" s="464"/>
      <c r="H47" s="464"/>
      <c r="I47" s="464"/>
      <c r="J47" s="464"/>
      <c r="K47" s="465"/>
      <c r="L47" s="363" t="s">
        <v>194</v>
      </c>
      <c r="M47" s="469" t="s">
        <v>195</v>
      </c>
      <c r="N47" s="470"/>
      <c r="O47" s="470"/>
      <c r="P47" s="470"/>
      <c r="Q47" s="470"/>
      <c r="R47" s="470"/>
      <c r="S47" s="471"/>
      <c r="T47" s="367"/>
    </row>
    <row r="48" spans="1:26" ht="30" customHeight="1">
      <c r="B48" s="311"/>
      <c r="C48" s="341" t="s">
        <v>139</v>
      </c>
      <c r="D48" s="467" t="s">
        <v>196</v>
      </c>
      <c r="E48" s="464"/>
      <c r="F48" s="464"/>
      <c r="G48" s="464"/>
      <c r="H48" s="464"/>
      <c r="I48" s="464"/>
      <c r="J48" s="464"/>
      <c r="K48" s="465"/>
      <c r="L48" s="485"/>
      <c r="M48" s="420"/>
      <c r="N48" s="420"/>
      <c r="O48" s="420"/>
      <c r="P48" s="420"/>
      <c r="Q48" s="420"/>
      <c r="R48" s="420"/>
      <c r="S48" s="486"/>
      <c r="T48" s="367"/>
    </row>
    <row r="49" spans="2:20" ht="47.25" customHeight="1">
      <c r="B49" s="311"/>
      <c r="C49" s="341" t="s">
        <v>110</v>
      </c>
      <c r="D49" s="467" t="s">
        <v>197</v>
      </c>
      <c r="E49" s="464"/>
      <c r="F49" s="464"/>
      <c r="G49" s="464"/>
      <c r="H49" s="464"/>
      <c r="I49" s="464"/>
      <c r="J49" s="464"/>
      <c r="K49" s="465"/>
      <c r="L49" s="420"/>
      <c r="M49" s="420"/>
      <c r="N49" s="420"/>
      <c r="O49" s="420"/>
      <c r="P49" s="420"/>
      <c r="Q49" s="420"/>
      <c r="R49" s="420"/>
      <c r="S49" s="486"/>
      <c r="T49" s="367"/>
    </row>
    <row r="50" spans="2:20" ht="38.25" customHeight="1">
      <c r="B50" s="311"/>
      <c r="C50" s="341" t="s">
        <v>198</v>
      </c>
      <c r="D50" s="467" t="s">
        <v>199</v>
      </c>
      <c r="E50" s="464"/>
      <c r="F50" s="464"/>
      <c r="G50" s="464"/>
      <c r="H50" s="464"/>
      <c r="I50" s="464"/>
      <c r="J50" s="464"/>
      <c r="K50" s="465"/>
      <c r="L50" s="420"/>
      <c r="M50" s="420"/>
      <c r="N50" s="420"/>
      <c r="O50" s="420"/>
      <c r="P50" s="420"/>
      <c r="Q50" s="420"/>
      <c r="R50" s="420"/>
      <c r="S50" s="486"/>
      <c r="T50" s="367"/>
    </row>
    <row r="51" spans="2:20" ht="42" customHeight="1">
      <c r="B51" s="311"/>
      <c r="C51" s="342" t="s">
        <v>200</v>
      </c>
      <c r="D51" s="467" t="s">
        <v>201</v>
      </c>
      <c r="E51" s="464"/>
      <c r="F51" s="464"/>
      <c r="G51" s="464"/>
      <c r="H51" s="464"/>
      <c r="I51" s="464"/>
      <c r="J51" s="464"/>
      <c r="K51" s="465"/>
      <c r="L51" s="420"/>
      <c r="M51" s="420"/>
      <c r="N51" s="420"/>
      <c r="O51" s="420"/>
      <c r="P51" s="420"/>
      <c r="Q51" s="420"/>
      <c r="R51" s="420"/>
      <c r="S51" s="486"/>
      <c r="T51" s="367"/>
    </row>
    <row r="52" spans="2:20" ht="33" customHeight="1">
      <c r="B52" s="311"/>
      <c r="C52" s="472" t="s">
        <v>202</v>
      </c>
      <c r="D52" s="470"/>
      <c r="E52" s="470"/>
      <c r="F52" s="470"/>
      <c r="G52" s="470"/>
      <c r="H52" s="470"/>
      <c r="I52" s="470"/>
      <c r="J52" s="470"/>
      <c r="K52" s="471"/>
      <c r="L52" s="487"/>
      <c r="M52" s="487"/>
      <c r="N52" s="487"/>
      <c r="O52" s="487"/>
      <c r="P52" s="487"/>
      <c r="Q52" s="487"/>
      <c r="R52" s="487"/>
      <c r="S52" s="488"/>
      <c r="T52" s="367"/>
    </row>
    <row r="53" spans="2:20" ht="14.25" customHeight="1">
      <c r="B53" s="311"/>
      <c r="T53" s="367"/>
    </row>
    <row r="54" spans="2:20" ht="14.25" customHeight="1">
      <c r="B54" s="311"/>
      <c r="T54" s="367"/>
    </row>
    <row r="55" spans="2:20" ht="14.25" customHeight="1">
      <c r="B55" s="343"/>
      <c r="C55" s="344"/>
      <c r="D55" s="344"/>
      <c r="E55" s="344"/>
      <c r="F55" s="344"/>
      <c r="G55" s="344"/>
      <c r="H55" s="344"/>
      <c r="I55" s="344"/>
      <c r="J55" s="344"/>
      <c r="K55" s="344"/>
      <c r="L55" s="344"/>
      <c r="M55" s="344"/>
      <c r="N55" s="344"/>
      <c r="O55" s="344"/>
      <c r="P55" s="344"/>
      <c r="Q55" s="344"/>
      <c r="R55" s="344"/>
      <c r="S55" s="344"/>
      <c r="T55" s="369"/>
    </row>
    <row r="56" spans="2:20" ht="14.25" customHeight="1"/>
    <row r="57" spans="2:20" ht="14.25" customHeight="1"/>
    <row r="58" spans="2:20" ht="75.75" customHeight="1">
      <c r="B58" s="309"/>
      <c r="C58" s="345"/>
      <c r="D58" s="473"/>
      <c r="E58" s="417"/>
      <c r="F58" s="417"/>
      <c r="G58" s="417"/>
      <c r="H58" s="417"/>
      <c r="I58" s="417"/>
      <c r="J58" s="417"/>
      <c r="K58" s="417"/>
      <c r="L58" s="364"/>
    </row>
    <row r="59" spans="2:20" ht="75.75" customHeight="1">
      <c r="B59" s="311"/>
      <c r="C59" s="476" t="s">
        <v>203</v>
      </c>
      <c r="D59" s="346" t="s">
        <v>204</v>
      </c>
      <c r="E59" s="489" t="s">
        <v>205</v>
      </c>
      <c r="F59" s="417"/>
      <c r="G59" s="417"/>
      <c r="H59" s="417"/>
      <c r="I59" s="417"/>
      <c r="J59" s="417"/>
      <c r="K59" s="418"/>
      <c r="L59" s="365"/>
    </row>
    <row r="60" spans="2:20" ht="75.75" customHeight="1">
      <c r="B60" s="311"/>
      <c r="C60" s="426"/>
      <c r="D60" s="347" t="s">
        <v>206</v>
      </c>
      <c r="E60" s="490"/>
      <c r="F60" s="420"/>
      <c r="G60" s="420"/>
      <c r="H60" s="420"/>
      <c r="I60" s="420"/>
      <c r="J60" s="420"/>
      <c r="K60" s="421"/>
      <c r="L60" s="365"/>
    </row>
    <row r="61" spans="2:20" ht="14.25" customHeight="1">
      <c r="B61" s="311"/>
      <c r="C61" s="477"/>
      <c r="D61" s="348" t="s">
        <v>207</v>
      </c>
      <c r="E61" s="491"/>
      <c r="F61" s="423"/>
      <c r="G61" s="423"/>
      <c r="H61" s="423"/>
      <c r="I61" s="423"/>
      <c r="J61" s="423"/>
      <c r="K61" s="424"/>
      <c r="L61" s="365"/>
    </row>
    <row r="62" spans="2:20" ht="14.25" customHeight="1">
      <c r="B62" s="311"/>
      <c r="C62" s="1"/>
      <c r="D62" s="1"/>
      <c r="E62" s="1"/>
      <c r="F62" s="1"/>
      <c r="G62" s="1"/>
      <c r="H62" s="1"/>
      <c r="I62" s="1"/>
      <c r="J62" s="1"/>
      <c r="K62" s="1"/>
      <c r="L62" s="365"/>
    </row>
    <row r="63" spans="2:20" ht="14.25" customHeight="1">
      <c r="B63" s="311"/>
      <c r="L63" s="365"/>
    </row>
    <row r="64" spans="2:20" ht="14.25" customHeight="1">
      <c r="B64" s="311"/>
      <c r="L64" s="365"/>
    </row>
    <row r="65" spans="2:12" ht="14.25" customHeight="1">
      <c r="B65" s="343"/>
      <c r="C65" s="344"/>
      <c r="D65" s="344"/>
      <c r="E65" s="344"/>
      <c r="F65" s="344"/>
      <c r="G65" s="344"/>
      <c r="H65" s="344"/>
      <c r="I65" s="344"/>
      <c r="J65" s="344"/>
      <c r="K65" s="344"/>
      <c r="L65" s="370"/>
    </row>
    <row r="66" spans="2:12" ht="14.25" customHeight="1"/>
    <row r="67" spans="2:12" ht="14.25" customHeight="1"/>
    <row r="68" spans="2:12" ht="14.25" customHeight="1"/>
    <row r="69" spans="2:12" ht="14.25" customHeight="1"/>
    <row r="70" spans="2:12" ht="14.25" customHeight="1"/>
    <row r="71" spans="2:12" ht="14.25" customHeight="1"/>
    <row r="72" spans="2:12" ht="14.25" customHeight="1"/>
    <row r="73" spans="2:12" ht="14.25" customHeight="1"/>
    <row r="74" spans="2:12" ht="14.25" customHeight="1"/>
    <row r="75" spans="2:12" ht="14.25" customHeight="1"/>
    <row r="76" spans="2:12" ht="14.25" customHeight="1"/>
    <row r="77" spans="2:12" ht="14.25" customHeight="1"/>
    <row r="78" spans="2:12" ht="14.25" customHeight="1"/>
    <row r="79" spans="2:12" ht="14.25" customHeight="1"/>
    <row r="80" spans="2:1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sheet="1" objects="1" scenarios="1"/>
  <mergeCells count="80">
    <mergeCell ref="C59:C61"/>
    <mergeCell ref="L37:L38"/>
    <mergeCell ref="L43:L44"/>
    <mergeCell ref="M37:S38"/>
    <mergeCell ref="D39:K40"/>
    <mergeCell ref="L48:S52"/>
    <mergeCell ref="M43:S44"/>
    <mergeCell ref="E59:K61"/>
    <mergeCell ref="D51:K51"/>
    <mergeCell ref="C52:K52"/>
    <mergeCell ref="D58:K58"/>
    <mergeCell ref="C24:C25"/>
    <mergeCell ref="C39:C40"/>
    <mergeCell ref="D47:K47"/>
    <mergeCell ref="M47:S47"/>
    <mergeCell ref="D48:K48"/>
    <mergeCell ref="D49:K49"/>
    <mergeCell ref="D50:K50"/>
    <mergeCell ref="D43:K43"/>
    <mergeCell ref="D44:K44"/>
    <mergeCell ref="D45:K45"/>
    <mergeCell ref="M45:S45"/>
    <mergeCell ref="D46:K46"/>
    <mergeCell ref="M46:S46"/>
    <mergeCell ref="M39:S39"/>
    <mergeCell ref="M40:S40"/>
    <mergeCell ref="D41:K41"/>
    <mergeCell ref="M41:S41"/>
    <mergeCell ref="D42:K42"/>
    <mergeCell ref="M42:S42"/>
    <mergeCell ref="B34:T34"/>
    <mergeCell ref="D36:K36"/>
    <mergeCell ref="M36:S36"/>
    <mergeCell ref="D37:K37"/>
    <mergeCell ref="D38:K38"/>
    <mergeCell ref="D27:P27"/>
    <mergeCell ref="D28:P28"/>
    <mergeCell ref="D29:P29"/>
    <mergeCell ref="D30:P30"/>
    <mergeCell ref="D31:P31"/>
    <mergeCell ref="C19:D19"/>
    <mergeCell ref="C20:D20"/>
    <mergeCell ref="D24:P24"/>
    <mergeCell ref="D25:P25"/>
    <mergeCell ref="D26:P26"/>
    <mergeCell ref="C21:I23"/>
    <mergeCell ref="C13:I13"/>
    <mergeCell ref="E14:I14"/>
    <mergeCell ref="C16:D16"/>
    <mergeCell ref="C17:D17"/>
    <mergeCell ref="C18:D18"/>
    <mergeCell ref="C14:D15"/>
    <mergeCell ref="D11:G11"/>
    <mergeCell ref="H11:J11"/>
    <mergeCell ref="L11:M11"/>
    <mergeCell ref="N11:O11"/>
    <mergeCell ref="L12:P12"/>
    <mergeCell ref="D9:G9"/>
    <mergeCell ref="H9:J9"/>
    <mergeCell ref="L9:M9"/>
    <mergeCell ref="N9:O9"/>
    <mergeCell ref="D10:G10"/>
    <mergeCell ref="H10:J10"/>
    <mergeCell ref="L10:M10"/>
    <mergeCell ref="N10:O10"/>
    <mergeCell ref="D7:G7"/>
    <mergeCell ref="H7:J7"/>
    <mergeCell ref="L7:M7"/>
    <mergeCell ref="N7:O7"/>
    <mergeCell ref="D8:G8"/>
    <mergeCell ref="H8:J8"/>
    <mergeCell ref="L8:M8"/>
    <mergeCell ref="N8:O8"/>
    <mergeCell ref="B2:T2"/>
    <mergeCell ref="C5:J5"/>
    <mergeCell ref="L5:P5"/>
    <mergeCell ref="D6:G6"/>
    <mergeCell ref="H6:J6"/>
    <mergeCell ref="L6:M6"/>
    <mergeCell ref="N6:O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2.625" defaultRowHeight="15" customHeight="1"/>
  <cols>
    <col min="1" max="1" width="13.25" customWidth="1"/>
    <col min="2" max="2" width="39.125" customWidth="1"/>
    <col min="3" max="3" width="7.25" customWidth="1"/>
    <col min="4" max="4" width="10.75" customWidth="1"/>
    <col min="5" max="5" width="16.375" customWidth="1"/>
    <col min="6" max="6" width="13" customWidth="1"/>
    <col min="7" max="9" width="11.375" customWidth="1"/>
    <col min="10" max="10" width="13.75" customWidth="1"/>
    <col min="11" max="26" width="11.25" customWidth="1"/>
  </cols>
  <sheetData>
    <row r="1" spans="1:26">
      <c r="A1" s="1"/>
      <c r="B1" s="1"/>
      <c r="C1" s="1"/>
      <c r="D1" s="1"/>
      <c r="E1" s="497" t="s">
        <v>137</v>
      </c>
      <c r="F1" s="411"/>
      <c r="G1" s="411"/>
      <c r="H1" s="411"/>
      <c r="I1" s="411"/>
      <c r="J1" s="443"/>
      <c r="K1" s="1"/>
      <c r="L1" s="1"/>
      <c r="M1" s="1"/>
      <c r="N1" s="1"/>
      <c r="O1" s="1"/>
      <c r="P1" s="1"/>
      <c r="Q1" s="1"/>
      <c r="R1" s="1"/>
      <c r="S1" s="1"/>
      <c r="T1" s="1"/>
      <c r="U1" s="1"/>
      <c r="V1" s="1"/>
      <c r="W1" s="1"/>
      <c r="X1" s="1"/>
      <c r="Y1" s="1"/>
      <c r="Z1" s="1"/>
    </row>
    <row r="2" spans="1:26">
      <c r="A2" s="498" t="s">
        <v>208</v>
      </c>
      <c r="B2" s="411"/>
      <c r="C2" s="443"/>
      <c r="D2" s="1"/>
      <c r="E2" s="284"/>
      <c r="F2" s="498" t="s">
        <v>139</v>
      </c>
      <c r="G2" s="411"/>
      <c r="H2" s="411"/>
      <c r="I2" s="411"/>
      <c r="J2" s="443"/>
      <c r="K2" s="1"/>
      <c r="L2" s="1"/>
      <c r="M2" s="1"/>
      <c r="N2" s="1"/>
      <c r="O2" s="1"/>
      <c r="P2" s="1"/>
      <c r="Q2" s="1"/>
      <c r="R2" s="1"/>
      <c r="S2" s="1"/>
      <c r="T2" s="1"/>
      <c r="U2" s="1"/>
      <c r="V2" s="1"/>
      <c r="W2" s="1"/>
      <c r="X2" s="1"/>
      <c r="Y2" s="1"/>
      <c r="Z2" s="1"/>
    </row>
    <row r="3" spans="1:26">
      <c r="A3" s="285" t="s">
        <v>106</v>
      </c>
      <c r="B3" s="285" t="s">
        <v>108</v>
      </c>
      <c r="C3" s="285" t="s">
        <v>110</v>
      </c>
      <c r="D3" s="1"/>
      <c r="E3" s="286" t="s">
        <v>138</v>
      </c>
      <c r="F3" s="287" t="s">
        <v>209</v>
      </c>
      <c r="G3" s="287" t="s">
        <v>119</v>
      </c>
      <c r="H3" s="287" t="s">
        <v>124</v>
      </c>
      <c r="I3" s="287" t="s">
        <v>210</v>
      </c>
      <c r="J3" s="287" t="s">
        <v>211</v>
      </c>
      <c r="K3" s="1"/>
      <c r="L3" s="1"/>
      <c r="M3" s="1"/>
      <c r="N3" s="1"/>
      <c r="O3" s="1"/>
      <c r="P3" s="1"/>
      <c r="Q3" s="1"/>
      <c r="R3" s="1"/>
      <c r="S3" s="1"/>
      <c r="T3" s="1"/>
      <c r="U3" s="1"/>
      <c r="V3" s="1"/>
      <c r="W3" s="1"/>
      <c r="X3" s="1"/>
      <c r="Y3" s="1"/>
      <c r="Z3" s="1"/>
    </row>
    <row r="4" spans="1:26">
      <c r="A4" s="288" t="s">
        <v>111</v>
      </c>
      <c r="B4" s="289" t="s">
        <v>113</v>
      </c>
      <c r="C4" s="290">
        <v>1</v>
      </c>
      <c r="D4" s="1"/>
      <c r="E4" s="291" t="s">
        <v>212</v>
      </c>
      <c r="F4" s="292">
        <f>+C4*C13</f>
        <v>1</v>
      </c>
      <c r="G4" s="293">
        <f>+C4*C14</f>
        <v>2</v>
      </c>
      <c r="H4" s="294">
        <f>+C4*C15</f>
        <v>3</v>
      </c>
      <c r="I4" s="298">
        <f>+C4*C16</f>
        <v>4</v>
      </c>
      <c r="J4" s="298">
        <f>+C4*C17</f>
        <v>5</v>
      </c>
      <c r="K4" s="1"/>
      <c r="L4" s="1"/>
      <c r="M4" s="1"/>
      <c r="N4" s="1"/>
      <c r="O4" s="1"/>
      <c r="P4" s="1"/>
      <c r="Q4" s="1"/>
      <c r="R4" s="1"/>
      <c r="S4" s="1"/>
      <c r="T4" s="1"/>
      <c r="U4" s="1"/>
      <c r="V4" s="1"/>
      <c r="W4" s="1"/>
      <c r="X4" s="1"/>
      <c r="Y4" s="1"/>
      <c r="Z4" s="1"/>
    </row>
    <row r="5" spans="1:26">
      <c r="A5" s="295" t="s">
        <v>116</v>
      </c>
      <c r="B5" s="289" t="s">
        <v>118</v>
      </c>
      <c r="C5" s="296">
        <v>2</v>
      </c>
      <c r="D5" s="1"/>
      <c r="E5" s="287" t="s">
        <v>213</v>
      </c>
      <c r="F5" s="292">
        <f>+C5*C13</f>
        <v>2</v>
      </c>
      <c r="G5" s="293">
        <f>+C5*C14</f>
        <v>4</v>
      </c>
      <c r="H5" s="294">
        <f>+C5*C15</f>
        <v>6</v>
      </c>
      <c r="I5" s="298">
        <f>+C5*C16</f>
        <v>8</v>
      </c>
      <c r="J5" s="303">
        <f>+C5*C17</f>
        <v>10</v>
      </c>
      <c r="K5" s="1"/>
      <c r="L5" s="1"/>
      <c r="M5" s="1"/>
      <c r="N5" s="1"/>
      <c r="O5" s="1"/>
      <c r="P5" s="1"/>
      <c r="Q5" s="1"/>
      <c r="R5" s="1"/>
      <c r="S5" s="1"/>
      <c r="T5" s="1"/>
      <c r="U5" s="1"/>
      <c r="V5" s="1"/>
      <c r="W5" s="1"/>
      <c r="X5" s="1"/>
      <c r="Y5" s="1"/>
      <c r="Z5" s="1"/>
    </row>
    <row r="6" spans="1:26">
      <c r="A6" s="297" t="s">
        <v>121</v>
      </c>
      <c r="B6" s="289" t="s">
        <v>123</v>
      </c>
      <c r="C6" s="290">
        <v>3</v>
      </c>
      <c r="D6" s="1"/>
      <c r="E6" s="287" t="s">
        <v>214</v>
      </c>
      <c r="F6" s="292">
        <f>+C6*C13</f>
        <v>3</v>
      </c>
      <c r="G6" s="294">
        <f>+C6*C14</f>
        <v>6</v>
      </c>
      <c r="H6" s="298">
        <f>+C6*C15</f>
        <v>9</v>
      </c>
      <c r="I6" s="303">
        <f>+C6*C16</f>
        <v>12</v>
      </c>
      <c r="J6" s="303">
        <f>+C6*C17</f>
        <v>15</v>
      </c>
      <c r="K6" s="1"/>
      <c r="L6" s="1"/>
      <c r="M6" s="1"/>
      <c r="N6" s="1"/>
      <c r="O6" s="1"/>
      <c r="P6" s="1"/>
      <c r="Q6" s="1"/>
      <c r="R6" s="1"/>
      <c r="S6" s="1"/>
      <c r="T6" s="1"/>
      <c r="U6" s="1"/>
      <c r="V6" s="1"/>
      <c r="W6" s="1"/>
      <c r="X6" s="1"/>
      <c r="Y6" s="1"/>
      <c r="Z6" s="1"/>
    </row>
    <row r="7" spans="1:26">
      <c r="A7" s="299" t="s">
        <v>126</v>
      </c>
      <c r="B7" s="289" t="s">
        <v>128</v>
      </c>
      <c r="C7" s="290">
        <v>4</v>
      </c>
      <c r="D7" s="1"/>
      <c r="E7" s="287" t="s">
        <v>126</v>
      </c>
      <c r="F7" s="300">
        <f>+C7*C13</f>
        <v>4</v>
      </c>
      <c r="G7" s="298">
        <f>+C7*C14</f>
        <v>8</v>
      </c>
      <c r="H7" s="298">
        <f>+C7*C15</f>
        <v>12</v>
      </c>
      <c r="I7" s="303">
        <f>+C7*C16</f>
        <v>16</v>
      </c>
      <c r="J7" s="303">
        <f>+C7*C17</f>
        <v>20</v>
      </c>
      <c r="K7" s="1"/>
      <c r="L7" s="1"/>
      <c r="M7" s="1"/>
      <c r="N7" s="1"/>
      <c r="O7" s="1"/>
      <c r="P7" s="1"/>
      <c r="Q7" s="1"/>
      <c r="R7" s="1"/>
      <c r="S7" s="1"/>
      <c r="T7" s="1"/>
      <c r="U7" s="1"/>
      <c r="V7" s="1"/>
      <c r="W7" s="1"/>
      <c r="X7" s="1"/>
      <c r="Y7" s="1"/>
      <c r="Z7" s="1"/>
    </row>
    <row r="8" spans="1:26">
      <c r="A8" s="301" t="s">
        <v>131</v>
      </c>
      <c r="B8" s="289" t="s">
        <v>133</v>
      </c>
      <c r="C8" s="290">
        <v>5</v>
      </c>
      <c r="D8" s="1"/>
      <c r="E8" s="287" t="s">
        <v>215</v>
      </c>
      <c r="F8" s="302">
        <f>+C8*C13</f>
        <v>5</v>
      </c>
      <c r="G8" s="298">
        <f>+C8*C14</f>
        <v>10</v>
      </c>
      <c r="H8" s="303">
        <f>+C8*C15</f>
        <v>15</v>
      </c>
      <c r="I8" s="303">
        <f>3+6</f>
        <v>9</v>
      </c>
      <c r="J8" s="303">
        <f>+C8*C17</f>
        <v>25</v>
      </c>
      <c r="K8" s="1"/>
      <c r="L8" s="1"/>
      <c r="M8" s="1"/>
      <c r="N8" s="1"/>
      <c r="O8" s="1"/>
      <c r="P8" s="1"/>
      <c r="Q8" s="1"/>
      <c r="R8" s="1"/>
      <c r="S8" s="1"/>
      <c r="T8" s="1"/>
      <c r="U8" s="1"/>
      <c r="V8" s="1"/>
      <c r="W8" s="1"/>
      <c r="X8" s="1"/>
      <c r="Y8" s="1"/>
      <c r="Z8" s="1"/>
    </row>
    <row r="9" spans="1:26">
      <c r="A9" s="1"/>
      <c r="B9" s="1"/>
      <c r="C9" s="1"/>
      <c r="D9" s="1"/>
      <c r="E9" s="304"/>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498" t="s">
        <v>216</v>
      </c>
      <c r="B11" s="411"/>
      <c r="C11" s="443"/>
      <c r="D11" s="1"/>
      <c r="E11" s="1"/>
      <c r="F11" s="1"/>
      <c r="G11" s="1"/>
      <c r="H11" s="1"/>
      <c r="I11" s="1"/>
      <c r="J11" s="1"/>
      <c r="K11" s="1"/>
      <c r="L11" s="1"/>
      <c r="M11" s="1"/>
      <c r="N11" s="1"/>
      <c r="O11" s="1"/>
      <c r="P11" s="1"/>
      <c r="Q11" s="1"/>
      <c r="R11" s="1"/>
      <c r="S11" s="1"/>
      <c r="T11" s="1"/>
      <c r="U11" s="1"/>
      <c r="V11" s="1"/>
      <c r="W11" s="1"/>
      <c r="X11" s="1"/>
      <c r="Y11" s="1"/>
      <c r="Z11" s="1"/>
    </row>
    <row r="12" spans="1:26">
      <c r="A12" s="285" t="s">
        <v>106</v>
      </c>
      <c r="B12" s="285" t="s">
        <v>109</v>
      </c>
      <c r="C12" s="285" t="s">
        <v>110</v>
      </c>
      <c r="D12" s="1"/>
      <c r="E12" s="1"/>
      <c r="F12" s="1"/>
      <c r="G12" s="1"/>
      <c r="H12" s="1"/>
      <c r="I12" s="1"/>
      <c r="J12" s="1"/>
      <c r="K12" s="1"/>
      <c r="L12" s="1"/>
      <c r="M12" s="1"/>
      <c r="N12" s="1"/>
      <c r="O12" s="1"/>
      <c r="P12" s="1"/>
      <c r="Q12" s="1"/>
      <c r="R12" s="1"/>
      <c r="S12" s="1"/>
      <c r="T12" s="1"/>
      <c r="U12" s="1"/>
      <c r="V12" s="1"/>
      <c r="W12" s="1"/>
      <c r="X12" s="1"/>
      <c r="Y12" s="1"/>
      <c r="Z12" s="1"/>
    </row>
    <row r="13" spans="1:26" ht="26.25" customHeight="1">
      <c r="A13" s="288" t="s">
        <v>114</v>
      </c>
      <c r="B13" s="289" t="s">
        <v>115</v>
      </c>
      <c r="C13" s="290">
        <v>1</v>
      </c>
      <c r="D13" s="1"/>
      <c r="E13" s="305"/>
      <c r="F13" s="499" t="s">
        <v>217</v>
      </c>
      <c r="G13" s="411"/>
      <c r="H13" s="411"/>
      <c r="I13" s="411"/>
      <c r="J13" s="443"/>
      <c r="K13" s="1"/>
      <c r="L13" s="1"/>
      <c r="M13" s="1"/>
      <c r="N13" s="1"/>
      <c r="O13" s="1"/>
      <c r="P13" s="1"/>
      <c r="Q13" s="1"/>
      <c r="R13" s="1"/>
      <c r="S13" s="1"/>
      <c r="T13" s="1"/>
      <c r="U13" s="1"/>
      <c r="V13" s="1"/>
      <c r="W13" s="1"/>
      <c r="X13" s="1"/>
      <c r="Y13" s="1"/>
      <c r="Z13" s="1"/>
    </row>
    <row r="14" spans="1:26" ht="26.25" customHeight="1">
      <c r="A14" s="295" t="s">
        <v>119</v>
      </c>
      <c r="B14" s="289" t="s">
        <v>120</v>
      </c>
      <c r="C14" s="296">
        <v>2</v>
      </c>
      <c r="D14" s="1"/>
      <c r="E14" s="306"/>
      <c r="F14" s="499" t="s">
        <v>218</v>
      </c>
      <c r="G14" s="411"/>
      <c r="H14" s="411"/>
      <c r="I14" s="411"/>
      <c r="J14" s="443"/>
      <c r="K14" s="1"/>
      <c r="L14" s="1"/>
      <c r="M14" s="1"/>
      <c r="N14" s="1"/>
      <c r="O14" s="1"/>
      <c r="P14" s="1"/>
      <c r="Q14" s="1"/>
      <c r="R14" s="1"/>
      <c r="S14" s="1"/>
      <c r="T14" s="1"/>
      <c r="U14" s="1"/>
      <c r="V14" s="1"/>
      <c r="W14" s="1"/>
      <c r="X14" s="1"/>
      <c r="Y14" s="1"/>
      <c r="Z14" s="1"/>
    </row>
    <row r="15" spans="1:26" ht="26.25" customHeight="1">
      <c r="A15" s="297" t="s">
        <v>124</v>
      </c>
      <c r="B15" s="289" t="s">
        <v>125</v>
      </c>
      <c r="C15" s="290">
        <v>3</v>
      </c>
      <c r="D15" s="1"/>
      <c r="E15" s="307"/>
      <c r="F15" s="499" t="s">
        <v>219</v>
      </c>
      <c r="G15" s="411"/>
      <c r="H15" s="411"/>
      <c r="I15" s="411"/>
      <c r="J15" s="443"/>
      <c r="K15" s="1"/>
      <c r="L15" s="1"/>
      <c r="M15" s="1"/>
      <c r="N15" s="1"/>
      <c r="O15" s="1"/>
      <c r="P15" s="1"/>
      <c r="Q15" s="1"/>
      <c r="R15" s="1"/>
      <c r="S15" s="1"/>
      <c r="T15" s="1"/>
      <c r="U15" s="1"/>
      <c r="V15" s="1"/>
      <c r="W15" s="1"/>
      <c r="X15" s="1"/>
      <c r="Y15" s="1"/>
      <c r="Z15" s="1"/>
    </row>
    <row r="16" spans="1:26" ht="26.25" customHeight="1">
      <c r="A16" s="299" t="s">
        <v>129</v>
      </c>
      <c r="B16" s="289" t="s">
        <v>130</v>
      </c>
      <c r="C16" s="290">
        <v>4</v>
      </c>
      <c r="D16" s="1"/>
      <c r="E16" s="308"/>
      <c r="F16" s="499" t="s">
        <v>220</v>
      </c>
      <c r="G16" s="411"/>
      <c r="H16" s="411"/>
      <c r="I16" s="411"/>
      <c r="J16" s="443"/>
      <c r="K16" s="1"/>
      <c r="L16" s="1"/>
      <c r="M16" s="1"/>
      <c r="N16" s="1"/>
      <c r="O16" s="1"/>
      <c r="P16" s="1"/>
      <c r="Q16" s="1"/>
      <c r="R16" s="1"/>
      <c r="S16" s="1"/>
      <c r="T16" s="1"/>
      <c r="U16" s="1"/>
      <c r="V16" s="1"/>
      <c r="W16" s="1"/>
      <c r="X16" s="1"/>
      <c r="Y16" s="1"/>
      <c r="Z16" s="1"/>
    </row>
    <row r="17" spans="1:26" ht="26.25" customHeight="1">
      <c r="A17" s="301" t="s">
        <v>134</v>
      </c>
      <c r="B17" s="289" t="s">
        <v>135</v>
      </c>
      <c r="C17" s="290">
        <v>5</v>
      </c>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F14:J14"/>
    <mergeCell ref="F15:J15"/>
    <mergeCell ref="F16:J16"/>
    <mergeCell ref="E1:J1"/>
    <mergeCell ref="A2:C2"/>
    <mergeCell ref="F2:J2"/>
    <mergeCell ref="A11:C11"/>
    <mergeCell ref="F13:J13"/>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AS1000"/>
  <sheetViews>
    <sheetView showGridLines="0" topLeftCell="AP8" zoomScale="71" zoomScaleNormal="71" workbookViewId="0">
      <selection activeCell="AP11" sqref="AP11"/>
    </sheetView>
  </sheetViews>
  <sheetFormatPr baseColWidth="10" defaultColWidth="12.625" defaultRowHeight="15" customHeight="1"/>
  <cols>
    <col min="1" max="1" width="4.5" customWidth="1"/>
    <col min="2" max="2" width="4.375" customWidth="1"/>
    <col min="3" max="3" width="34.25" customWidth="1"/>
    <col min="4" max="4" width="28.125" customWidth="1"/>
    <col min="5" max="11" width="36.125" customWidth="1"/>
    <col min="12" max="14" width="3.75" customWidth="1"/>
    <col min="15" max="15" width="4.75" customWidth="1"/>
    <col min="16" max="16" width="11.375" customWidth="1"/>
    <col min="17" max="17" width="32.125" customWidth="1"/>
    <col min="18" max="19" width="11.375" customWidth="1"/>
    <col min="20" max="20" width="6.125" customWidth="1"/>
    <col min="21" max="21" width="5.625" customWidth="1"/>
    <col min="22" max="22" width="5" customWidth="1"/>
    <col min="23" max="23" width="7.625" customWidth="1"/>
    <col min="24" max="24" width="11.375" customWidth="1"/>
    <col min="25" max="25" width="6.75" customWidth="1"/>
    <col min="26" max="26" width="7.375" customWidth="1"/>
    <col min="27" max="29" width="3.75" customWidth="1"/>
    <col min="30" max="30" width="4.75" customWidth="1"/>
    <col min="31" max="31" width="14.75" customWidth="1"/>
    <col min="32" max="32" width="43.375" customWidth="1"/>
    <col min="33" max="33" width="11" customWidth="1"/>
    <col min="34" max="34" width="15.125" customWidth="1"/>
    <col min="35" max="35" width="22.125" customWidth="1"/>
    <col min="36" max="36" width="22.875" customWidth="1"/>
    <col min="37" max="38" width="11" customWidth="1"/>
    <col min="39" max="40" width="54.5" hidden="1" customWidth="1"/>
    <col min="41" max="41" width="61" customWidth="1"/>
    <col min="42" max="42" width="54.5" customWidth="1"/>
    <col min="43" max="43" width="42.25" customWidth="1"/>
    <col min="44" max="44" width="37.25" customWidth="1"/>
    <col min="45" max="45" width="25.875" customWidth="1"/>
  </cols>
  <sheetData>
    <row r="1" spans="1:45" ht="14.25">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row>
    <row r="2" spans="1:45" ht="39" customHeight="1">
      <c r="A2" s="29"/>
      <c r="B2" s="528"/>
      <c r="C2" s="418"/>
      <c r="D2" s="530" t="s">
        <v>221</v>
      </c>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8"/>
      <c r="AS2" s="84" t="s">
        <v>222</v>
      </c>
    </row>
    <row r="3" spans="1:45" ht="29.25" customHeight="1">
      <c r="A3" s="29"/>
      <c r="B3" s="529"/>
      <c r="C3" s="421"/>
      <c r="D3" s="531"/>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c r="AJ3" s="438"/>
      <c r="AK3" s="438"/>
      <c r="AL3" s="438"/>
      <c r="AM3" s="438"/>
      <c r="AN3" s="438"/>
      <c r="AO3" s="438"/>
      <c r="AP3" s="438"/>
      <c r="AQ3" s="438"/>
      <c r="AR3" s="440"/>
      <c r="AS3" s="85" t="s">
        <v>223</v>
      </c>
    </row>
    <row r="4" spans="1:45" ht="37.5" customHeight="1">
      <c r="A4" s="29"/>
      <c r="B4" s="494"/>
      <c r="C4" s="424"/>
      <c r="D4" s="500" t="s">
        <v>224</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5"/>
      <c r="AS4" s="86" t="s">
        <v>225</v>
      </c>
    </row>
    <row r="5" spans="1:45" ht="24" customHeight="1">
      <c r="A5" s="29"/>
      <c r="B5" s="501"/>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row>
    <row r="6" spans="1:45" ht="30" customHeight="1">
      <c r="A6" s="40"/>
      <c r="B6" s="518" t="s">
        <v>226</v>
      </c>
      <c r="C6" s="502" t="s">
        <v>227</v>
      </c>
      <c r="D6" s="503"/>
      <c r="E6" s="503"/>
      <c r="F6" s="503"/>
      <c r="G6" s="503"/>
      <c r="H6" s="503"/>
      <c r="I6" s="503"/>
      <c r="J6" s="503"/>
      <c r="K6" s="504"/>
      <c r="L6" s="505" t="s">
        <v>189</v>
      </c>
      <c r="M6" s="503"/>
      <c r="N6" s="503"/>
      <c r="O6" s="503"/>
      <c r="P6" s="504"/>
      <c r="Q6" s="506" t="s">
        <v>228</v>
      </c>
      <c r="R6" s="503"/>
      <c r="S6" s="503"/>
      <c r="T6" s="503"/>
      <c r="U6" s="503"/>
      <c r="V6" s="503"/>
      <c r="W6" s="503"/>
      <c r="X6" s="503"/>
      <c r="Y6" s="503"/>
      <c r="Z6" s="504"/>
      <c r="AA6" s="505" t="s">
        <v>229</v>
      </c>
      <c r="AB6" s="503"/>
      <c r="AC6" s="503"/>
      <c r="AD6" s="503"/>
      <c r="AE6" s="504"/>
      <c r="AF6" s="507" t="s">
        <v>230</v>
      </c>
      <c r="AG6" s="503"/>
      <c r="AH6" s="503"/>
      <c r="AI6" s="503"/>
      <c r="AJ6" s="503"/>
      <c r="AK6" s="503"/>
      <c r="AL6" s="504"/>
      <c r="AM6" s="508" t="s">
        <v>231</v>
      </c>
      <c r="AN6" s="503"/>
      <c r="AO6" s="503"/>
      <c r="AP6" s="503"/>
      <c r="AQ6" s="504"/>
      <c r="AR6" s="532" t="s">
        <v>232</v>
      </c>
      <c r="AS6" s="533"/>
    </row>
    <row r="7" spans="1:45" ht="42.75" customHeight="1">
      <c r="A7" s="40"/>
      <c r="B7" s="519"/>
      <c r="C7" s="521" t="s">
        <v>156</v>
      </c>
      <c r="D7" s="521" t="s">
        <v>160</v>
      </c>
      <c r="E7" s="521" t="s">
        <v>164</v>
      </c>
      <c r="F7" s="521" t="s">
        <v>233</v>
      </c>
      <c r="G7" s="521" t="s">
        <v>172</v>
      </c>
      <c r="H7" s="521" t="s">
        <v>234</v>
      </c>
      <c r="I7" s="521" t="s">
        <v>180</v>
      </c>
      <c r="J7" s="521" t="s">
        <v>184</v>
      </c>
      <c r="K7" s="521" t="s">
        <v>186</v>
      </c>
      <c r="L7" s="522" t="s">
        <v>138</v>
      </c>
      <c r="M7" s="522" t="s">
        <v>139</v>
      </c>
      <c r="N7" s="522" t="s">
        <v>110</v>
      </c>
      <c r="O7" s="278"/>
      <c r="P7" s="522" t="s">
        <v>235</v>
      </c>
      <c r="Q7" s="523" t="s">
        <v>236</v>
      </c>
      <c r="R7" s="509" t="s">
        <v>237</v>
      </c>
      <c r="S7" s="504"/>
      <c r="T7" s="524" t="s">
        <v>168</v>
      </c>
      <c r="U7" s="524" t="s">
        <v>170</v>
      </c>
      <c r="V7" s="524" t="s">
        <v>174</v>
      </c>
      <c r="W7" s="524" t="s">
        <v>178</v>
      </c>
      <c r="X7" s="523" t="s">
        <v>238</v>
      </c>
      <c r="Y7" s="525" t="s">
        <v>138</v>
      </c>
      <c r="Z7" s="525" t="s">
        <v>139</v>
      </c>
      <c r="AA7" s="522" t="s">
        <v>138</v>
      </c>
      <c r="AB7" s="522" t="s">
        <v>139</v>
      </c>
      <c r="AC7" s="522" t="s">
        <v>110</v>
      </c>
      <c r="AD7" s="278"/>
      <c r="AE7" s="522" t="s">
        <v>235</v>
      </c>
      <c r="AF7" s="526" t="s">
        <v>182</v>
      </c>
      <c r="AG7" s="526" t="s">
        <v>162</v>
      </c>
      <c r="AH7" s="526" t="s">
        <v>49</v>
      </c>
      <c r="AI7" s="510" t="s">
        <v>191</v>
      </c>
      <c r="AJ7" s="504"/>
      <c r="AK7" s="510" t="s">
        <v>194</v>
      </c>
      <c r="AL7" s="504"/>
      <c r="AM7" s="282" t="s">
        <v>204</v>
      </c>
      <c r="AN7" s="527" t="s">
        <v>232</v>
      </c>
      <c r="AO7" s="282" t="s">
        <v>206</v>
      </c>
      <c r="AP7" s="527" t="s">
        <v>232</v>
      </c>
      <c r="AQ7" s="282" t="s">
        <v>239</v>
      </c>
      <c r="AR7" s="534"/>
      <c r="AS7" s="535"/>
    </row>
    <row r="8" spans="1:45" ht="76.5" customHeight="1">
      <c r="A8" s="40"/>
      <c r="B8" s="520"/>
      <c r="C8" s="520"/>
      <c r="D8" s="520"/>
      <c r="E8" s="520"/>
      <c r="F8" s="520"/>
      <c r="G8" s="520"/>
      <c r="H8" s="520"/>
      <c r="I8" s="520"/>
      <c r="J8" s="520"/>
      <c r="K8" s="520"/>
      <c r="L8" s="520"/>
      <c r="M8" s="520"/>
      <c r="N8" s="520"/>
      <c r="O8" s="279" t="s">
        <v>240</v>
      </c>
      <c r="P8" s="520"/>
      <c r="Q8" s="520"/>
      <c r="R8" s="280" t="s">
        <v>241</v>
      </c>
      <c r="S8" s="280" t="s">
        <v>242</v>
      </c>
      <c r="T8" s="520"/>
      <c r="U8" s="520"/>
      <c r="V8" s="520"/>
      <c r="W8" s="520"/>
      <c r="X8" s="520"/>
      <c r="Y8" s="520"/>
      <c r="Z8" s="520"/>
      <c r="AA8" s="520"/>
      <c r="AB8" s="520"/>
      <c r="AC8" s="520"/>
      <c r="AD8" s="279" t="s">
        <v>240</v>
      </c>
      <c r="AE8" s="520"/>
      <c r="AF8" s="520"/>
      <c r="AG8" s="520"/>
      <c r="AH8" s="520"/>
      <c r="AI8" s="283" t="s">
        <v>243</v>
      </c>
      <c r="AJ8" s="283" t="s">
        <v>156</v>
      </c>
      <c r="AK8" s="283" t="s">
        <v>244</v>
      </c>
      <c r="AL8" s="283" t="s">
        <v>245</v>
      </c>
      <c r="AM8" s="282" t="s">
        <v>246</v>
      </c>
      <c r="AN8" s="520"/>
      <c r="AO8" s="282" t="s">
        <v>246</v>
      </c>
      <c r="AP8" s="520"/>
      <c r="AQ8" s="282" t="s">
        <v>246</v>
      </c>
      <c r="AR8" s="536"/>
      <c r="AS8" s="537"/>
    </row>
    <row r="9" spans="1:45" ht="135">
      <c r="A9" s="29"/>
      <c r="B9" s="277">
        <v>1</v>
      </c>
      <c r="C9" s="178" t="s">
        <v>68</v>
      </c>
      <c r="D9" s="178" t="s">
        <v>247</v>
      </c>
      <c r="E9" s="178" t="s">
        <v>248</v>
      </c>
      <c r="F9" s="178" t="s">
        <v>249</v>
      </c>
      <c r="G9" s="180" t="s">
        <v>250</v>
      </c>
      <c r="H9" s="180" t="s">
        <v>251</v>
      </c>
      <c r="I9" s="178" t="s">
        <v>252</v>
      </c>
      <c r="J9" s="183" t="s">
        <v>80</v>
      </c>
      <c r="K9" s="219" t="s">
        <v>21</v>
      </c>
      <c r="L9" s="183">
        <v>3</v>
      </c>
      <c r="M9" s="183">
        <v>3</v>
      </c>
      <c r="N9" s="106">
        <f t="shared" ref="N9:N12" si="0">+L9*M9</f>
        <v>9</v>
      </c>
      <c r="O9" s="183">
        <f t="shared" ref="O9:O12" si="1">(IFERROR(VALUE(CONCATENATE(L9,M9)),0))</f>
        <v>33</v>
      </c>
      <c r="P9" s="106">
        <f>(IFERROR(VLOOKUP(O9,'[1]INF GENERAL'!$F$3:$H$27,2,FALSE),0))</f>
        <v>0</v>
      </c>
      <c r="Q9" s="178" t="s">
        <v>253</v>
      </c>
      <c r="R9" s="183" t="s">
        <v>43</v>
      </c>
      <c r="S9" s="183" t="s">
        <v>43</v>
      </c>
      <c r="T9" s="106">
        <v>25</v>
      </c>
      <c r="U9" s="106">
        <v>25</v>
      </c>
      <c r="V9" s="106">
        <v>25</v>
      </c>
      <c r="W9" s="106">
        <v>25</v>
      </c>
      <c r="X9" s="281">
        <f t="shared" ref="X9:X12" si="2">(IFERROR(SUM(T9:W9),0))</f>
        <v>100</v>
      </c>
      <c r="Y9" s="183" t="e">
        <f>IF(R9="Preventivo",VLOOKUP(X9,[2]Instructivo!$N$4:$O$24,2),0)</f>
        <v>#N/A</v>
      </c>
      <c r="Z9" s="183">
        <f>IF(S9="Correctivo",VLOOKUP(X9,[2]Instructivo!$N$4:$P$24,3),0)</f>
        <v>0</v>
      </c>
      <c r="AA9" s="183">
        <v>1</v>
      </c>
      <c r="AB9" s="183">
        <v>3</v>
      </c>
      <c r="AC9" s="183">
        <f t="shared" ref="AC9:AC12" si="3">+AA9*AB9</f>
        <v>3</v>
      </c>
      <c r="AD9" s="183">
        <f t="shared" ref="AD9:AD12" si="4">IFERROR(VALUE(CONCATENATE(AA9,AB9)),0)</f>
        <v>13</v>
      </c>
      <c r="AE9" s="106">
        <f>IFERROR(VLOOKUP(AD9,'[1]INF GENERAL'!$F$3:$H$27,2,FALSE),0)</f>
        <v>0</v>
      </c>
      <c r="AF9" s="179" t="s">
        <v>254</v>
      </c>
      <c r="AG9" s="183" t="s">
        <v>43</v>
      </c>
      <c r="AH9" s="183" t="s">
        <v>51</v>
      </c>
      <c r="AI9" s="183" t="s">
        <v>255</v>
      </c>
      <c r="AJ9" s="183" t="s">
        <v>68</v>
      </c>
      <c r="AK9" s="223">
        <v>44941</v>
      </c>
      <c r="AL9" s="223">
        <v>45285</v>
      </c>
      <c r="AM9" s="183" t="s">
        <v>256</v>
      </c>
      <c r="AN9" s="204" t="s">
        <v>257</v>
      </c>
      <c r="AO9" s="180" t="s">
        <v>258</v>
      </c>
      <c r="AP9" s="204" t="s">
        <v>259</v>
      </c>
      <c r="AQ9" s="180" t="s">
        <v>260</v>
      </c>
      <c r="AR9" s="511" t="s">
        <v>261</v>
      </c>
      <c r="AS9" s="512"/>
    </row>
    <row r="10" spans="1:45" ht="98.25" customHeight="1">
      <c r="A10" s="29"/>
      <c r="B10" s="277">
        <v>2</v>
      </c>
      <c r="C10" s="178" t="s">
        <v>68</v>
      </c>
      <c r="D10" s="178" t="s">
        <v>247</v>
      </c>
      <c r="E10" s="178" t="s">
        <v>248</v>
      </c>
      <c r="F10" s="178" t="s">
        <v>262</v>
      </c>
      <c r="G10" s="178" t="s">
        <v>263</v>
      </c>
      <c r="H10" s="178" t="s">
        <v>264</v>
      </c>
      <c r="I10" s="178" t="s">
        <v>252</v>
      </c>
      <c r="J10" s="183" t="s">
        <v>80</v>
      </c>
      <c r="K10" s="219" t="s">
        <v>21</v>
      </c>
      <c r="L10" s="183">
        <v>3</v>
      </c>
      <c r="M10" s="183">
        <v>2</v>
      </c>
      <c r="N10" s="106">
        <f t="shared" si="0"/>
        <v>6</v>
      </c>
      <c r="O10" s="183">
        <f t="shared" si="1"/>
        <v>32</v>
      </c>
      <c r="P10" s="106">
        <f>(IFERROR(VLOOKUP(O10,'[1]INF GENERAL'!$F$3:$H$27,2,FALSE),0))</f>
        <v>0</v>
      </c>
      <c r="Q10" s="178" t="s">
        <v>265</v>
      </c>
      <c r="R10" s="183" t="s">
        <v>43</v>
      </c>
      <c r="S10" s="183" t="s">
        <v>43</v>
      </c>
      <c r="T10" s="106">
        <v>20</v>
      </c>
      <c r="U10" s="106">
        <v>25</v>
      </c>
      <c r="V10" s="106">
        <v>25</v>
      </c>
      <c r="W10" s="106">
        <v>25</v>
      </c>
      <c r="X10" s="281">
        <f t="shared" si="2"/>
        <v>95</v>
      </c>
      <c r="Y10" s="183" t="e">
        <f>IF(R10="Preventivo",VLOOKUP(X10,[2]Instructivo!$N$4:$O$24,2),0)</f>
        <v>#N/A</v>
      </c>
      <c r="Z10" s="183">
        <f>IF(S10="Correctivo",VLOOKUP(X10,[2]Instructivo!$N$4:$P$24,3),0)</f>
        <v>0</v>
      </c>
      <c r="AA10" s="183">
        <v>1</v>
      </c>
      <c r="AB10" s="183">
        <v>2</v>
      </c>
      <c r="AC10" s="183">
        <f t="shared" si="3"/>
        <v>2</v>
      </c>
      <c r="AD10" s="183">
        <f t="shared" si="4"/>
        <v>12</v>
      </c>
      <c r="AE10" s="106">
        <f>IFERROR(VLOOKUP(AD10,'[1]INF GENERAL'!$F$3:$H$27,2,FALSE),0)</f>
        <v>0</v>
      </c>
      <c r="AF10" s="179" t="s">
        <v>254</v>
      </c>
      <c r="AG10" s="183" t="s">
        <v>43</v>
      </c>
      <c r="AH10" s="183" t="s">
        <v>51</v>
      </c>
      <c r="AI10" s="183" t="s">
        <v>255</v>
      </c>
      <c r="AJ10" s="183" t="s">
        <v>68</v>
      </c>
      <c r="AK10" s="223">
        <v>44941</v>
      </c>
      <c r="AL10" s="223">
        <v>45285</v>
      </c>
      <c r="AM10" s="183" t="s">
        <v>256</v>
      </c>
      <c r="AN10" s="204" t="s">
        <v>257</v>
      </c>
      <c r="AO10" s="180" t="s">
        <v>266</v>
      </c>
      <c r="AP10" s="204" t="s">
        <v>259</v>
      </c>
      <c r="AQ10" s="180" t="s">
        <v>260</v>
      </c>
      <c r="AR10" s="511" t="s">
        <v>267</v>
      </c>
      <c r="AS10" s="512"/>
    </row>
    <row r="11" spans="1:45" ht="93" customHeight="1">
      <c r="A11" s="29"/>
      <c r="B11" s="277">
        <v>3</v>
      </c>
      <c r="C11" s="178" t="s">
        <v>68</v>
      </c>
      <c r="D11" s="178" t="s">
        <v>247</v>
      </c>
      <c r="E11" s="178" t="s">
        <v>248</v>
      </c>
      <c r="F11" s="178" t="s">
        <v>268</v>
      </c>
      <c r="G11" s="180" t="s">
        <v>269</v>
      </c>
      <c r="H11" s="178" t="s">
        <v>270</v>
      </c>
      <c r="I11" s="178" t="s">
        <v>252</v>
      </c>
      <c r="J11" s="183" t="s">
        <v>80</v>
      </c>
      <c r="K11" s="219" t="s">
        <v>21</v>
      </c>
      <c r="L11" s="183">
        <v>3</v>
      </c>
      <c r="M11" s="183">
        <v>3</v>
      </c>
      <c r="N11" s="106">
        <f t="shared" si="0"/>
        <v>9</v>
      </c>
      <c r="O11" s="183">
        <f t="shared" si="1"/>
        <v>33</v>
      </c>
      <c r="P11" s="106">
        <f>(IFERROR(VLOOKUP(O11,'[1]INF GENERAL'!$F$3:$H$27,2,FALSE),0))</f>
        <v>0</v>
      </c>
      <c r="Q11" s="180" t="s">
        <v>265</v>
      </c>
      <c r="R11" s="183" t="s">
        <v>43</v>
      </c>
      <c r="S11" s="183" t="s">
        <v>43</v>
      </c>
      <c r="T11" s="106">
        <v>20</v>
      </c>
      <c r="U11" s="106">
        <v>25</v>
      </c>
      <c r="V11" s="106">
        <v>25</v>
      </c>
      <c r="W11" s="106">
        <v>25</v>
      </c>
      <c r="X11" s="281">
        <f t="shared" si="2"/>
        <v>95</v>
      </c>
      <c r="Y11" s="183"/>
      <c r="Z11" s="183"/>
      <c r="AA11" s="183">
        <v>1</v>
      </c>
      <c r="AB11" s="183">
        <v>3</v>
      </c>
      <c r="AC11" s="183">
        <f t="shared" si="3"/>
        <v>3</v>
      </c>
      <c r="AD11" s="183">
        <f t="shared" si="4"/>
        <v>13</v>
      </c>
      <c r="AE11" s="106">
        <f>IFERROR(VLOOKUP(AD11,'[1]INF GENERAL'!$F$3:$H$27,2,FALSE),0)</f>
        <v>0</v>
      </c>
      <c r="AF11" s="179" t="s">
        <v>254</v>
      </c>
      <c r="AG11" s="183" t="s">
        <v>43</v>
      </c>
      <c r="AH11" s="183" t="s">
        <v>51</v>
      </c>
      <c r="AI11" s="183" t="s">
        <v>255</v>
      </c>
      <c r="AJ11" s="183" t="s">
        <v>68</v>
      </c>
      <c r="AK11" s="223">
        <v>44941</v>
      </c>
      <c r="AL11" s="223">
        <v>45285</v>
      </c>
      <c r="AM11" s="183" t="s">
        <v>256</v>
      </c>
      <c r="AN11" s="204" t="s">
        <v>257</v>
      </c>
      <c r="AO11" s="180" t="s">
        <v>266</v>
      </c>
      <c r="AP11" s="204" t="s">
        <v>259</v>
      </c>
      <c r="AQ11" s="180" t="s">
        <v>260</v>
      </c>
      <c r="AR11" s="511" t="s">
        <v>267</v>
      </c>
      <c r="AS11" s="512"/>
    </row>
    <row r="12" spans="1:45" ht="135">
      <c r="A12" s="29"/>
      <c r="B12" s="277">
        <v>4</v>
      </c>
      <c r="C12" s="178" t="s">
        <v>68</v>
      </c>
      <c r="D12" s="178" t="s">
        <v>247</v>
      </c>
      <c r="E12" s="178" t="s">
        <v>248</v>
      </c>
      <c r="F12" s="178" t="s">
        <v>268</v>
      </c>
      <c r="G12" s="180" t="s">
        <v>271</v>
      </c>
      <c r="H12" s="180" t="s">
        <v>270</v>
      </c>
      <c r="I12" s="178" t="s">
        <v>252</v>
      </c>
      <c r="J12" s="183" t="s">
        <v>80</v>
      </c>
      <c r="K12" s="219" t="s">
        <v>7</v>
      </c>
      <c r="L12" s="183">
        <v>3</v>
      </c>
      <c r="M12" s="183">
        <v>3</v>
      </c>
      <c r="N12" s="106">
        <f t="shared" si="0"/>
        <v>9</v>
      </c>
      <c r="O12" s="183">
        <f t="shared" si="1"/>
        <v>33</v>
      </c>
      <c r="P12" s="106">
        <f>(IFERROR(VLOOKUP(O12,'[1]INF GENERAL'!$F$3:$H$27,2,FALSE),0))</f>
        <v>0</v>
      </c>
      <c r="Q12" s="178" t="s">
        <v>253</v>
      </c>
      <c r="R12" s="183" t="s">
        <v>43</v>
      </c>
      <c r="S12" s="183" t="s">
        <v>43</v>
      </c>
      <c r="T12" s="106">
        <v>20</v>
      </c>
      <c r="U12" s="106">
        <v>25</v>
      </c>
      <c r="V12" s="106">
        <v>25</v>
      </c>
      <c r="W12" s="106">
        <v>25</v>
      </c>
      <c r="X12" s="281">
        <f t="shared" si="2"/>
        <v>95</v>
      </c>
      <c r="Y12" s="183" t="e">
        <f>IF(R12="Preventivo",VLOOKUP(X12,[2]Instructivo!$N$4:$O$24,2),0)</f>
        <v>#N/A</v>
      </c>
      <c r="Z12" s="183">
        <f>IF(S12="Correctivo",VLOOKUP(X12,[2]Instructivo!$N$4:$P$24,3),0)</f>
        <v>0</v>
      </c>
      <c r="AA12" s="183">
        <v>1</v>
      </c>
      <c r="AB12" s="183">
        <v>3</v>
      </c>
      <c r="AC12" s="183">
        <f t="shared" si="3"/>
        <v>3</v>
      </c>
      <c r="AD12" s="183">
        <f t="shared" si="4"/>
        <v>13</v>
      </c>
      <c r="AE12" s="106">
        <f>IFERROR(VLOOKUP(AD12,'[1]INF GENERAL'!$F$3:$H$27,2,FALSE),0)</f>
        <v>0</v>
      </c>
      <c r="AF12" s="179" t="s">
        <v>254</v>
      </c>
      <c r="AG12" s="183" t="s">
        <v>43</v>
      </c>
      <c r="AH12" s="183" t="s">
        <v>51</v>
      </c>
      <c r="AI12" s="183" t="s">
        <v>255</v>
      </c>
      <c r="AJ12" s="183" t="s">
        <v>68</v>
      </c>
      <c r="AK12" s="223">
        <v>44941</v>
      </c>
      <c r="AL12" s="223">
        <v>45285</v>
      </c>
      <c r="AM12" s="183" t="s">
        <v>256</v>
      </c>
      <c r="AN12" s="204" t="s">
        <v>257</v>
      </c>
      <c r="AO12" s="180" t="s">
        <v>258</v>
      </c>
      <c r="AP12" s="204" t="s">
        <v>259</v>
      </c>
      <c r="AQ12" s="180" t="s">
        <v>260</v>
      </c>
      <c r="AR12" s="511" t="s">
        <v>267</v>
      </c>
      <c r="AS12" s="512"/>
    </row>
    <row r="13" spans="1:45" ht="18.75" customHeight="1">
      <c r="A13" s="29"/>
      <c r="B13" s="50"/>
      <c r="C13" s="51"/>
      <c r="D13" s="51"/>
      <c r="E13" s="51"/>
      <c r="F13" s="51"/>
      <c r="G13" s="51"/>
      <c r="H13" s="51"/>
      <c r="I13" s="51"/>
      <c r="J13" s="51"/>
      <c r="K13" s="51"/>
      <c r="L13" s="2"/>
      <c r="M13" s="2"/>
      <c r="N13" s="2"/>
      <c r="O13" s="2"/>
      <c r="P13" s="2"/>
      <c r="Q13" s="2"/>
      <c r="R13" s="2"/>
      <c r="S13" s="2"/>
      <c r="T13" s="2"/>
      <c r="U13" s="2"/>
      <c r="V13" s="2"/>
      <c r="W13" s="2"/>
      <c r="X13" s="2"/>
      <c r="Y13" s="2"/>
      <c r="Z13" s="2"/>
      <c r="AA13" s="51"/>
      <c r="AB13" s="56"/>
      <c r="AC13" s="56"/>
      <c r="AD13" s="51"/>
      <c r="AE13" s="56"/>
      <c r="AF13" s="56"/>
      <c r="AG13" s="56"/>
      <c r="AH13" s="56"/>
      <c r="AI13" s="56"/>
      <c r="AJ13" s="56"/>
      <c r="AK13" s="56"/>
      <c r="AL13" s="56"/>
      <c r="AM13" s="56"/>
      <c r="AN13" s="56"/>
      <c r="AO13" s="56"/>
      <c r="AP13" s="56"/>
      <c r="AQ13" s="56"/>
      <c r="AR13" s="56"/>
      <c r="AS13" s="51"/>
    </row>
    <row r="14" spans="1:45" ht="18.75" customHeight="1">
      <c r="A14" s="29"/>
      <c r="B14" s="50"/>
      <c r="C14" s="51"/>
      <c r="D14" s="51"/>
      <c r="E14" s="51"/>
      <c r="F14" s="51"/>
      <c r="G14" s="51"/>
      <c r="H14" s="51"/>
      <c r="I14" s="51"/>
      <c r="J14" s="51"/>
      <c r="K14" s="51"/>
      <c r="L14" s="2"/>
      <c r="M14" s="2"/>
      <c r="N14" s="2"/>
      <c r="O14" s="2"/>
      <c r="P14" s="2"/>
      <c r="Q14" s="2"/>
      <c r="R14" s="2"/>
      <c r="S14" s="2"/>
      <c r="T14" s="2"/>
      <c r="U14" s="2"/>
      <c r="V14" s="2"/>
      <c r="W14" s="2"/>
      <c r="X14" s="2"/>
      <c r="Y14" s="2"/>
      <c r="Z14" s="2"/>
      <c r="AA14" s="56"/>
      <c r="AB14" s="56"/>
      <c r="AC14" s="56"/>
      <c r="AD14" s="56"/>
      <c r="AE14" s="56"/>
      <c r="AF14" s="56"/>
      <c r="AG14" s="56"/>
      <c r="AH14" s="56"/>
      <c r="AI14" s="56"/>
      <c r="AJ14" s="56"/>
      <c r="AK14" s="56"/>
      <c r="AL14" s="56"/>
      <c r="AM14" s="56"/>
      <c r="AN14" s="56"/>
      <c r="AO14" s="56"/>
      <c r="AP14" s="56"/>
      <c r="AQ14" s="56"/>
      <c r="AR14" s="56"/>
      <c r="AS14" s="51"/>
    </row>
    <row r="15" spans="1:45" ht="18.75" customHeight="1">
      <c r="A15" s="29"/>
      <c r="B15" s="50"/>
      <c r="C15" s="513" t="s">
        <v>272</v>
      </c>
      <c r="D15" s="514"/>
      <c r="E15" s="514"/>
      <c r="F15" s="514"/>
      <c r="G15" s="514"/>
      <c r="H15" s="515"/>
      <c r="I15" s="51"/>
      <c r="J15" s="51"/>
      <c r="K15" s="51"/>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1"/>
    </row>
    <row r="16" spans="1:45" ht="103.5" customHeight="1">
      <c r="A16" s="29"/>
      <c r="B16" s="50"/>
      <c r="C16" s="516" t="s">
        <v>273</v>
      </c>
      <c r="D16" s="515"/>
      <c r="E16" s="516" t="s">
        <v>274</v>
      </c>
      <c r="F16" s="515"/>
      <c r="G16" s="517" t="s">
        <v>275</v>
      </c>
      <c r="H16" s="515"/>
      <c r="I16" s="54"/>
      <c r="J16" s="54"/>
      <c r="K16" s="51"/>
      <c r="L16" s="2"/>
      <c r="M16" s="2"/>
      <c r="N16" s="2"/>
      <c r="O16" s="2"/>
      <c r="P16" s="2"/>
      <c r="Q16" s="2"/>
      <c r="R16" s="2"/>
      <c r="S16" s="2"/>
      <c r="T16" s="2"/>
      <c r="U16" s="2"/>
      <c r="V16" s="2"/>
      <c r="W16" s="2"/>
      <c r="X16" s="2"/>
      <c r="Y16" s="2"/>
      <c r="Z16" s="2"/>
      <c r="AA16" s="51"/>
      <c r="AB16" s="56"/>
      <c r="AC16" s="56"/>
      <c r="AD16" s="51"/>
      <c r="AE16" s="56"/>
      <c r="AF16" s="56"/>
      <c r="AG16" s="56"/>
      <c r="AH16" s="56"/>
      <c r="AI16" s="56"/>
      <c r="AJ16" s="56"/>
      <c r="AK16" s="56"/>
      <c r="AL16" s="56"/>
      <c r="AM16" s="56"/>
      <c r="AN16" s="56"/>
      <c r="AO16" s="56"/>
      <c r="AP16" s="56"/>
      <c r="AQ16" s="56"/>
      <c r="AR16" s="56"/>
      <c r="AS16" s="51"/>
    </row>
    <row r="17" spans="1:45" ht="18.75" customHeight="1">
      <c r="A17" s="29"/>
      <c r="B17" s="55"/>
      <c r="C17" s="56"/>
      <c r="D17" s="56"/>
      <c r="E17" s="56"/>
      <c r="F17" s="56"/>
      <c r="G17" s="56"/>
      <c r="H17" s="56"/>
      <c r="I17" s="56"/>
      <c r="J17" s="56"/>
      <c r="K17" s="56"/>
      <c r="L17" s="56"/>
      <c r="M17" s="56"/>
      <c r="N17" s="56"/>
      <c r="O17" s="56"/>
      <c r="P17" s="56"/>
      <c r="Q17" s="56"/>
      <c r="R17" s="56"/>
      <c r="S17" s="56"/>
      <c r="T17" s="56"/>
      <c r="U17" s="56"/>
      <c r="V17" s="56"/>
      <c r="W17" s="56"/>
      <c r="X17" s="56"/>
      <c r="Y17" s="56"/>
      <c r="Z17" s="56"/>
      <c r="AA17" s="51"/>
      <c r="AB17" s="56"/>
      <c r="AC17" s="56"/>
      <c r="AD17" s="56"/>
      <c r="AE17" s="56"/>
      <c r="AF17" s="56"/>
      <c r="AG17" s="56"/>
      <c r="AH17" s="56"/>
      <c r="AI17" s="56"/>
      <c r="AJ17" s="56"/>
      <c r="AK17" s="56"/>
      <c r="AL17" s="56"/>
      <c r="AM17" s="56"/>
      <c r="AN17" s="56"/>
      <c r="AO17" s="56"/>
      <c r="AP17" s="56"/>
      <c r="AQ17" s="56"/>
      <c r="AR17" s="56"/>
      <c r="AS17" s="51"/>
    </row>
    <row r="18" spans="1:45" ht="18.75" customHeight="1">
      <c r="A18" s="29"/>
      <c r="B18" s="55"/>
      <c r="C18" s="56"/>
      <c r="D18" s="56"/>
      <c r="E18" s="56"/>
      <c r="F18" s="56"/>
      <c r="G18" s="56"/>
      <c r="H18" s="56"/>
      <c r="I18" s="56"/>
      <c r="J18" s="56"/>
      <c r="K18" s="56"/>
      <c r="L18" s="56"/>
      <c r="M18" s="56"/>
      <c r="N18" s="56"/>
      <c r="O18" s="56"/>
      <c r="P18" s="56"/>
      <c r="Q18" s="56"/>
      <c r="R18" s="56"/>
      <c r="S18" s="56"/>
      <c r="T18" s="56"/>
      <c r="U18" s="56"/>
      <c r="V18" s="56"/>
      <c r="W18" s="56"/>
      <c r="X18" s="56"/>
      <c r="Y18" s="56"/>
      <c r="Z18" s="56"/>
      <c r="AA18" s="51"/>
      <c r="AB18" s="56"/>
      <c r="AC18" s="56"/>
      <c r="AD18" s="56"/>
      <c r="AE18" s="56"/>
      <c r="AF18" s="56"/>
      <c r="AG18" s="56"/>
      <c r="AH18" s="56"/>
      <c r="AI18" s="56"/>
      <c r="AJ18" s="56"/>
      <c r="AK18" s="56"/>
      <c r="AL18" s="56"/>
      <c r="AM18" s="56"/>
      <c r="AN18" s="56"/>
      <c r="AO18" s="56"/>
      <c r="AP18" s="56"/>
      <c r="AQ18" s="56"/>
      <c r="AR18" s="56"/>
      <c r="AS18" s="51"/>
    </row>
    <row r="19" spans="1:45"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1"/>
      <c r="AB19" s="56"/>
      <c r="AC19" s="56"/>
      <c r="AD19" s="56"/>
      <c r="AE19" s="56"/>
      <c r="AF19" s="56"/>
      <c r="AG19" s="56"/>
      <c r="AH19" s="56"/>
      <c r="AI19" s="56"/>
      <c r="AJ19" s="56"/>
      <c r="AK19" s="56"/>
      <c r="AL19" s="56"/>
      <c r="AM19" s="56"/>
      <c r="AN19" s="56"/>
      <c r="AO19" s="56"/>
      <c r="AP19" s="56"/>
      <c r="AQ19" s="56"/>
      <c r="AR19" s="56"/>
      <c r="AS19" s="51"/>
    </row>
    <row r="20" spans="1:45"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1"/>
      <c r="AB20" s="56"/>
      <c r="AC20" s="56"/>
      <c r="AD20" s="56"/>
      <c r="AE20" s="56"/>
      <c r="AF20" s="56"/>
      <c r="AG20" s="56"/>
      <c r="AH20" s="56"/>
      <c r="AI20" s="56"/>
      <c r="AJ20" s="56"/>
      <c r="AK20" s="56"/>
      <c r="AL20" s="56"/>
      <c r="AM20" s="56"/>
      <c r="AN20" s="56"/>
      <c r="AO20" s="56"/>
      <c r="AP20" s="56"/>
      <c r="AQ20" s="56"/>
      <c r="AR20" s="56"/>
      <c r="AS20" s="51"/>
    </row>
    <row r="21" spans="1:45" ht="18.75" customHeight="1">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1"/>
      <c r="AB21" s="56"/>
      <c r="AC21" s="56"/>
      <c r="AD21" s="56"/>
      <c r="AE21" s="56"/>
      <c r="AF21" s="56"/>
      <c r="AG21" s="56"/>
      <c r="AH21" s="56"/>
      <c r="AI21" s="56"/>
      <c r="AJ21" s="56"/>
      <c r="AK21" s="56"/>
      <c r="AL21" s="56"/>
      <c r="AM21" s="56"/>
      <c r="AN21" s="56"/>
      <c r="AO21" s="56"/>
      <c r="AP21" s="56"/>
      <c r="AQ21" s="56"/>
      <c r="AR21" s="56"/>
      <c r="AS21" s="51"/>
    </row>
    <row r="22" spans="1:45" ht="18.75" customHeight="1">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1"/>
      <c r="AB22" s="56"/>
      <c r="AC22" s="56"/>
      <c r="AD22" s="56"/>
      <c r="AE22" s="56"/>
      <c r="AF22" s="56"/>
      <c r="AG22" s="56"/>
      <c r="AH22" s="56"/>
      <c r="AI22" s="56"/>
      <c r="AJ22" s="56"/>
      <c r="AK22" s="56"/>
      <c r="AL22" s="56"/>
      <c r="AM22" s="56"/>
      <c r="AN22" s="56"/>
      <c r="AO22" s="56"/>
      <c r="AP22" s="56"/>
      <c r="AQ22" s="56"/>
      <c r="AR22" s="56"/>
      <c r="AS22" s="51"/>
    </row>
    <row r="23" spans="1:45" ht="18.75" customHeight="1">
      <c r="A23" s="29"/>
      <c r="B23" s="55"/>
      <c r="C23" s="56"/>
      <c r="D23" s="56"/>
      <c r="E23" s="56"/>
      <c r="F23" s="56"/>
      <c r="G23" s="56"/>
      <c r="H23" s="56"/>
      <c r="I23" s="56"/>
      <c r="J23" s="56"/>
      <c r="K23" s="56"/>
      <c r="L23" s="56"/>
      <c r="M23" s="56"/>
      <c r="N23" s="56"/>
      <c r="O23" s="56"/>
      <c r="P23" s="56"/>
      <c r="Q23" s="56"/>
      <c r="R23" s="56"/>
      <c r="S23" s="56"/>
      <c r="T23" s="56"/>
      <c r="U23" s="56"/>
      <c r="V23" s="56"/>
      <c r="W23" s="56"/>
      <c r="X23" s="56"/>
      <c r="Y23" s="56"/>
      <c r="Z23" s="56"/>
      <c r="AA23" s="51"/>
      <c r="AB23" s="56"/>
      <c r="AC23" s="56"/>
      <c r="AD23" s="56"/>
      <c r="AE23" s="56"/>
      <c r="AF23" s="56"/>
      <c r="AG23" s="56"/>
      <c r="AH23" s="56"/>
      <c r="AI23" s="56"/>
      <c r="AJ23" s="56"/>
      <c r="AK23" s="56"/>
      <c r="AL23" s="56"/>
      <c r="AM23" s="56"/>
      <c r="AN23" s="56"/>
      <c r="AO23" s="56"/>
      <c r="AP23" s="56"/>
      <c r="AQ23" s="56"/>
      <c r="AR23" s="56"/>
      <c r="AS23" s="51"/>
    </row>
    <row r="24" spans="1:45" ht="18.75" customHeight="1">
      <c r="A24" s="29"/>
      <c r="B24" s="55"/>
      <c r="C24" s="56"/>
      <c r="D24" s="56"/>
      <c r="E24" s="56"/>
      <c r="F24" s="56"/>
      <c r="G24" s="56"/>
      <c r="H24" s="56"/>
      <c r="I24" s="56"/>
      <c r="J24" s="56"/>
      <c r="K24" s="56"/>
      <c r="L24" s="56"/>
      <c r="M24" s="56"/>
      <c r="N24" s="56"/>
      <c r="O24" s="56"/>
      <c r="P24" s="56"/>
      <c r="Q24" s="56"/>
      <c r="R24" s="56"/>
      <c r="S24" s="56"/>
      <c r="T24" s="56"/>
      <c r="U24" s="56"/>
      <c r="V24" s="56"/>
      <c r="W24" s="56"/>
      <c r="X24" s="56"/>
      <c r="Y24" s="56"/>
      <c r="Z24" s="56"/>
      <c r="AA24" s="51"/>
      <c r="AB24" s="56"/>
      <c r="AC24" s="56"/>
      <c r="AD24" s="56"/>
      <c r="AE24" s="56"/>
      <c r="AF24" s="56"/>
      <c r="AG24" s="56"/>
      <c r="AH24" s="56"/>
      <c r="AI24" s="56"/>
      <c r="AJ24" s="56"/>
      <c r="AK24" s="56"/>
      <c r="AL24" s="56"/>
      <c r="AM24" s="56"/>
      <c r="AN24" s="56"/>
      <c r="AO24" s="56"/>
      <c r="AP24" s="56"/>
      <c r="AQ24" s="56"/>
      <c r="AR24" s="56"/>
      <c r="AS24" s="51"/>
    </row>
    <row r="25" spans="1:45" ht="18.75" customHeight="1">
      <c r="A25" s="29"/>
      <c r="B25" s="55"/>
      <c r="C25" s="56"/>
      <c r="D25" s="56"/>
      <c r="E25" s="56"/>
      <c r="F25" s="56"/>
      <c r="G25" s="56"/>
      <c r="H25" s="56"/>
      <c r="I25" s="56"/>
      <c r="J25" s="56"/>
      <c r="K25" s="56"/>
      <c r="L25" s="56"/>
      <c r="M25" s="56"/>
      <c r="N25" s="56"/>
      <c r="O25" s="56"/>
      <c r="P25" s="56"/>
      <c r="Q25" s="56"/>
      <c r="R25" s="56"/>
      <c r="S25" s="56"/>
      <c r="T25" s="56"/>
      <c r="U25" s="56"/>
      <c r="V25" s="56"/>
      <c r="W25" s="56"/>
      <c r="X25" s="56"/>
      <c r="Y25" s="56"/>
      <c r="Z25" s="56"/>
      <c r="AA25" s="51"/>
      <c r="AB25" s="56"/>
      <c r="AC25" s="56"/>
      <c r="AD25" s="56"/>
      <c r="AE25" s="56"/>
      <c r="AF25" s="56"/>
      <c r="AG25" s="56"/>
      <c r="AH25" s="56"/>
      <c r="AI25" s="56"/>
      <c r="AJ25" s="56"/>
      <c r="AK25" s="56"/>
      <c r="AL25" s="56"/>
      <c r="AM25" s="56"/>
      <c r="AN25" s="56"/>
      <c r="AO25" s="56"/>
      <c r="AP25" s="56"/>
      <c r="AQ25" s="56"/>
      <c r="AR25" s="56"/>
      <c r="AS25" s="51"/>
    </row>
    <row r="26" spans="1:45" ht="21" customHeight="1">
      <c r="A26" s="29"/>
      <c r="B26" s="50"/>
      <c r="C26" s="51"/>
      <c r="D26" s="57"/>
      <c r="E26" s="57"/>
      <c r="F26" s="57"/>
      <c r="G26" s="57"/>
      <c r="H26" s="57"/>
      <c r="I26" s="57"/>
      <c r="J26" s="57"/>
      <c r="K26" s="57"/>
      <c r="L26" s="57"/>
      <c r="M26" s="57"/>
      <c r="N26" s="57"/>
      <c r="O26" s="57"/>
      <c r="P26" s="57"/>
      <c r="Q26" s="57"/>
      <c r="R26" s="57"/>
      <c r="S26" s="57"/>
      <c r="T26" s="57"/>
      <c r="U26" s="57"/>
      <c r="V26" s="57"/>
      <c r="W26" s="57"/>
      <c r="X26" s="57"/>
      <c r="Y26" s="57"/>
      <c r="Z26" s="57"/>
      <c r="AA26" s="51"/>
      <c r="AB26" s="57"/>
      <c r="AC26" s="57"/>
      <c r="AD26" s="57"/>
      <c r="AE26" s="57"/>
      <c r="AF26" s="57"/>
      <c r="AG26" s="57"/>
      <c r="AH26" s="57"/>
      <c r="AI26" s="57"/>
      <c r="AJ26" s="57"/>
      <c r="AK26" s="57"/>
      <c r="AL26" s="57"/>
      <c r="AM26" s="57"/>
      <c r="AN26" s="57"/>
      <c r="AO26" s="57"/>
      <c r="AP26" s="57"/>
      <c r="AQ26" s="57"/>
      <c r="AR26" s="57"/>
      <c r="AS26" s="51"/>
    </row>
    <row r="27" spans="1:45" ht="26.25" customHeight="1">
      <c r="A27" s="29"/>
      <c r="B27" s="50"/>
      <c r="C27" s="51"/>
      <c r="D27" s="58"/>
      <c r="E27" s="58"/>
      <c r="F27" s="58"/>
      <c r="G27" s="58"/>
      <c r="H27" s="58"/>
      <c r="I27" s="58"/>
      <c r="J27" s="58"/>
      <c r="K27" s="58"/>
      <c r="L27" s="58"/>
      <c r="M27" s="58"/>
      <c r="N27" s="58"/>
      <c r="O27" s="58"/>
      <c r="P27" s="58"/>
      <c r="Q27" s="58"/>
      <c r="R27" s="58"/>
      <c r="S27" s="58"/>
      <c r="T27" s="58"/>
      <c r="U27" s="58"/>
      <c r="V27" s="58"/>
      <c r="W27" s="58"/>
      <c r="X27" s="58"/>
      <c r="Y27" s="58"/>
      <c r="Z27" s="58"/>
      <c r="AA27" s="51"/>
      <c r="AB27" s="51"/>
      <c r="AC27" s="51"/>
      <c r="AD27" s="51"/>
      <c r="AE27" s="51"/>
      <c r="AF27" s="51"/>
      <c r="AG27" s="51"/>
      <c r="AH27" s="51"/>
      <c r="AI27" s="51"/>
      <c r="AJ27" s="51"/>
      <c r="AK27" s="51"/>
      <c r="AL27" s="51"/>
      <c r="AM27" s="51"/>
      <c r="AN27" s="51"/>
      <c r="AO27" s="51"/>
      <c r="AP27" s="51"/>
      <c r="AQ27" s="51"/>
      <c r="AR27" s="51"/>
      <c r="AS27" s="51"/>
    </row>
    <row r="28" spans="1:45" ht="21" customHeight="1">
      <c r="A28" s="29"/>
      <c r="B28" s="50"/>
      <c r="C28" s="51"/>
      <c r="D28" s="58"/>
      <c r="E28" s="58"/>
      <c r="F28" s="58"/>
      <c r="G28" s="58"/>
      <c r="H28" s="58"/>
      <c r="I28" s="58"/>
      <c r="J28" s="58"/>
      <c r="K28" s="58"/>
      <c r="L28" s="58"/>
      <c r="M28" s="58"/>
      <c r="N28" s="58"/>
      <c r="O28" s="58"/>
      <c r="P28" s="58"/>
      <c r="Q28" s="58"/>
      <c r="R28" s="58"/>
      <c r="S28" s="58"/>
      <c r="T28" s="58"/>
      <c r="U28" s="58"/>
      <c r="V28" s="58"/>
      <c r="W28" s="58"/>
      <c r="X28" s="58"/>
      <c r="Y28" s="58"/>
      <c r="Z28" s="58"/>
      <c r="AA28" s="51"/>
      <c r="AB28" s="51"/>
      <c r="AC28" s="51"/>
      <c r="AD28" s="51"/>
      <c r="AE28" s="51"/>
      <c r="AF28" s="51"/>
      <c r="AG28" s="51"/>
      <c r="AH28" s="51"/>
      <c r="AI28" s="51"/>
      <c r="AJ28" s="51"/>
      <c r="AK28" s="51"/>
      <c r="AL28" s="51"/>
      <c r="AM28" s="51"/>
      <c r="AN28" s="51"/>
      <c r="AO28" s="51"/>
      <c r="AP28" s="51"/>
      <c r="AQ28" s="51"/>
      <c r="AR28" s="51"/>
      <c r="AS28" s="51"/>
    </row>
    <row r="29" spans="1:45" ht="21" customHeight="1">
      <c r="A29" s="29"/>
      <c r="B29" s="50"/>
      <c r="C29" s="51"/>
      <c r="D29" s="58"/>
      <c r="E29" s="58"/>
      <c r="F29" s="58"/>
      <c r="G29" s="58"/>
      <c r="H29" s="58"/>
      <c r="I29" s="58"/>
      <c r="J29" s="58"/>
      <c r="K29" s="58"/>
      <c r="L29" s="58"/>
      <c r="M29" s="58"/>
      <c r="N29" s="58"/>
      <c r="O29" s="58"/>
      <c r="P29" s="58"/>
      <c r="Q29" s="58"/>
      <c r="R29" s="58"/>
      <c r="S29" s="58"/>
      <c r="T29" s="58"/>
      <c r="U29" s="58"/>
      <c r="V29" s="58"/>
      <c r="W29" s="58"/>
      <c r="X29" s="58"/>
      <c r="Y29" s="58"/>
      <c r="Z29" s="58"/>
      <c r="AA29" s="51"/>
      <c r="AB29" s="51"/>
      <c r="AC29" s="51"/>
      <c r="AD29" s="51"/>
      <c r="AE29" s="51"/>
      <c r="AF29" s="51"/>
      <c r="AG29" s="51"/>
      <c r="AH29" s="51"/>
      <c r="AI29" s="51"/>
      <c r="AJ29" s="51"/>
      <c r="AK29" s="51"/>
      <c r="AL29" s="51"/>
      <c r="AM29" s="51"/>
      <c r="AN29" s="51"/>
      <c r="AO29" s="51"/>
      <c r="AP29" s="51"/>
      <c r="AQ29" s="51"/>
      <c r="AR29" s="51"/>
      <c r="AS29" s="51"/>
    </row>
    <row r="30" spans="1:45" ht="21" customHeight="1">
      <c r="A30" s="29"/>
      <c r="B30" s="50"/>
      <c r="C30" s="51"/>
      <c r="D30" s="58"/>
      <c r="E30" s="58"/>
      <c r="F30" s="58"/>
      <c r="G30" s="58"/>
      <c r="H30" s="58"/>
      <c r="I30" s="58"/>
      <c r="J30" s="58"/>
      <c r="K30" s="58"/>
      <c r="L30" s="58"/>
      <c r="M30" s="58"/>
      <c r="N30" s="58"/>
      <c r="O30" s="58"/>
      <c r="P30" s="58"/>
      <c r="Q30" s="58"/>
      <c r="R30" s="58"/>
      <c r="S30" s="58"/>
      <c r="T30" s="58"/>
      <c r="U30" s="58"/>
      <c r="V30" s="58"/>
      <c r="W30" s="58"/>
      <c r="X30" s="58"/>
      <c r="Y30" s="58"/>
      <c r="Z30" s="58"/>
      <c r="AA30" s="51"/>
      <c r="AB30" s="51"/>
      <c r="AC30" s="51"/>
      <c r="AD30" s="51"/>
      <c r="AE30" s="51"/>
      <c r="AF30" s="51"/>
      <c r="AG30" s="51"/>
      <c r="AH30" s="51"/>
      <c r="AI30" s="51"/>
      <c r="AJ30" s="51"/>
      <c r="AK30" s="51"/>
      <c r="AL30" s="51"/>
      <c r="AM30" s="51"/>
      <c r="AN30" s="51"/>
      <c r="AO30" s="51"/>
      <c r="AP30" s="51"/>
      <c r="AQ30" s="51"/>
      <c r="AR30" s="51"/>
      <c r="AS30" s="51"/>
    </row>
    <row r="31" spans="1:45" ht="21" customHeight="1">
      <c r="A31" s="29"/>
      <c r="B31" s="50"/>
      <c r="C31" s="51"/>
      <c r="D31" s="51"/>
      <c r="E31" s="51"/>
      <c r="F31" s="51"/>
      <c r="G31" s="51"/>
      <c r="H31" s="51"/>
      <c r="I31" s="51"/>
      <c r="J31" s="51"/>
      <c r="K31" s="51"/>
      <c r="L31" s="58"/>
      <c r="M31" s="58"/>
      <c r="N31" s="58"/>
      <c r="O31" s="58"/>
      <c r="P31" s="58"/>
      <c r="Q31" s="58"/>
      <c r="R31" s="58"/>
      <c r="S31" s="58"/>
      <c r="T31" s="58"/>
      <c r="U31" s="58"/>
      <c r="V31" s="58"/>
      <c r="W31" s="58"/>
      <c r="X31" s="58"/>
      <c r="Y31" s="58"/>
      <c r="Z31" s="58"/>
      <c r="AA31" s="51"/>
      <c r="AB31" s="51"/>
      <c r="AC31" s="51"/>
      <c r="AD31" s="51"/>
      <c r="AE31" s="51"/>
      <c r="AF31" s="51"/>
      <c r="AG31" s="51"/>
      <c r="AH31" s="51"/>
      <c r="AI31" s="51"/>
      <c r="AJ31" s="51"/>
      <c r="AK31" s="51"/>
      <c r="AL31" s="51"/>
      <c r="AM31" s="51"/>
      <c r="AN31" s="51"/>
      <c r="AO31" s="51"/>
      <c r="AP31" s="51"/>
      <c r="AQ31" s="51"/>
      <c r="AR31" s="51"/>
      <c r="AS31" s="51"/>
    </row>
    <row r="32" spans="1:45" ht="27" customHeight="1">
      <c r="A32" s="29"/>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row>
    <row r="33" spans="1:45" ht="30" customHeight="1">
      <c r="A33" s="2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row>
    <row r="34" spans="1:45" ht="28.5" customHeight="1">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row>
    <row r="35" spans="1:45" ht="24.75"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row>
    <row r="36" spans="1:45" ht="28.5"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row>
    <row r="37" spans="1:45" ht="27"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row>
    <row r="38" spans="1:45" ht="30.75"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row>
    <row r="39" spans="1:45" ht="24.75"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row>
    <row r="40" spans="1:45" ht="27"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row>
    <row r="41" spans="1:45" ht="25.5"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row>
    <row r="42" spans="1:45" ht="33.75"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row>
    <row r="43" spans="1:45" ht="30.75"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row>
    <row r="44" spans="1:45" ht="30.7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row>
    <row r="45" spans="1:45" ht="36.7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row>
    <row r="46" spans="1:45" ht="24.7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row>
    <row r="47" spans="1:45" ht="27.7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row>
    <row r="48" spans="1:45" ht="24.7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row>
    <row r="49" spans="1:45" ht="17.2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row>
    <row r="50" spans="1:45" ht="14.2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row>
    <row r="51" spans="1:45" ht="27.7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row>
    <row r="52" spans="1:45" ht="28.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row>
    <row r="53" spans="1:45" ht="33.7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row>
    <row r="54" spans="1:45" ht="25.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row>
    <row r="55" spans="1:45" ht="18.7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row>
    <row r="56" spans="1:45" ht="18.7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row>
    <row r="57" spans="1:45" ht="18.7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row>
    <row r="58" spans="1:45"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row>
    <row r="59" spans="1:45"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row>
    <row r="60" spans="1:45"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row>
    <row r="61" spans="1:45"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row>
    <row r="62" spans="1:45"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row>
    <row r="63" spans="1:45"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row>
    <row r="64" spans="1:45"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row>
    <row r="65" spans="1:45"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row>
    <row r="66" spans="1:45"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row>
    <row r="67" spans="1:45"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row>
    <row r="68" spans="1:45"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row>
    <row r="69" spans="1:45"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row>
    <row r="70" spans="1:45"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row>
    <row r="71" spans="1:45"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row>
    <row r="72" spans="1:45"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row>
    <row r="73" spans="1:45"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row>
    <row r="74" spans="1:45"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row>
    <row r="75" spans="1:45"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row>
    <row r="76" spans="1:45"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row>
    <row r="77" spans="1:45"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row>
    <row r="78" spans="1:45"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row>
    <row r="79" spans="1:45"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row>
    <row r="80" spans="1:45"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row>
    <row r="81" spans="1:45"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row>
    <row r="82" spans="1:45"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row>
    <row r="83" spans="1:45"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row>
    <row r="84" spans="1:45"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row>
    <row r="85" spans="1:45"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row>
    <row r="86" spans="1:45"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row>
    <row r="87" spans="1:45"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row>
    <row r="88" spans="1:45"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row>
    <row r="89" spans="1:45"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row>
    <row r="90" spans="1:45"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row>
    <row r="91" spans="1:45"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row>
    <row r="92" spans="1:45"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row>
    <row r="93" spans="1:45"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row>
    <row r="94" spans="1:45"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row>
    <row r="95" spans="1:45"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row>
    <row r="96" spans="1:45"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row>
    <row r="97" spans="1:45"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row>
    <row r="98" spans="1:45"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row>
    <row r="99" spans="1:45"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row>
    <row r="100" spans="1:45"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row>
    <row r="101" spans="1:45"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row>
    <row r="102" spans="1:45"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row>
    <row r="103" spans="1:45"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row>
    <row r="104" spans="1:45"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row>
    <row r="105" spans="1:45"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row>
    <row r="106" spans="1:45"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row>
    <row r="107" spans="1:45"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row>
    <row r="108" spans="1:45"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row>
    <row r="109" spans="1:45"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row>
    <row r="110" spans="1:45"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row>
    <row r="111" spans="1:45"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row>
    <row r="112" spans="1:45"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row>
    <row r="113" spans="1:45"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row>
    <row r="114" spans="1:45"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row>
    <row r="115" spans="1:45"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row>
    <row r="116" spans="1:45"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row>
    <row r="117" spans="1:45"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row>
    <row r="118" spans="1:45"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row>
    <row r="119" spans="1:45"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row>
    <row r="120" spans="1:45"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row>
    <row r="121" spans="1:45"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row>
    <row r="122" spans="1:45"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row>
    <row r="123" spans="1:45"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row>
    <row r="124" spans="1:45"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row>
    <row r="125" spans="1:45"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row>
    <row r="126" spans="1:45"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row>
    <row r="127" spans="1:45"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row>
    <row r="128" spans="1:45"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row>
    <row r="129" spans="1:45"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row>
    <row r="130" spans="1:45"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row>
    <row r="131" spans="1:45"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row>
    <row r="132" spans="1:45"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row>
    <row r="133" spans="1:45"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row>
    <row r="134" spans="1:45"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row>
    <row r="135" spans="1:45"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row>
    <row r="136" spans="1:45"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row>
    <row r="137" spans="1:45"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row>
    <row r="138" spans="1:45"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row>
    <row r="139" spans="1:45"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row>
    <row r="140" spans="1:45"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row>
    <row r="141" spans="1:45"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row>
    <row r="142" spans="1:45"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row>
    <row r="143" spans="1:45"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row>
    <row r="144" spans="1:45"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row>
    <row r="145" spans="1:45"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row>
    <row r="146" spans="1:45"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row>
    <row r="147" spans="1:45"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row>
    <row r="148" spans="1:45"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row>
    <row r="149" spans="1:45"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row>
    <row r="150" spans="1:45"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row>
    <row r="151" spans="1:45"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row>
    <row r="152" spans="1:45"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row>
    <row r="153" spans="1:45"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row>
    <row r="154" spans="1:45"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row>
    <row r="155" spans="1:45"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row>
    <row r="156" spans="1:45"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row>
    <row r="157" spans="1:45"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row>
    <row r="158" spans="1:45"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row>
    <row r="159" spans="1:45"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row>
    <row r="160" spans="1:45"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row>
    <row r="161" spans="1:45"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row>
    <row r="162" spans="1:45"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row>
    <row r="163" spans="1:45"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row>
    <row r="164" spans="1:45"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row>
    <row r="165" spans="1:45"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row>
    <row r="166" spans="1:45"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row>
    <row r="167" spans="1:45"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row>
    <row r="168" spans="1:45"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row>
    <row r="169" spans="1:45"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row>
    <row r="170" spans="1:45"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row>
    <row r="171" spans="1:45"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row>
    <row r="172" spans="1:45"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row>
    <row r="173" spans="1:45"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row>
    <row r="174" spans="1:45"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row>
    <row r="175" spans="1:45"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row>
    <row r="176" spans="1:45"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row>
    <row r="177" spans="1:45"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row>
    <row r="178" spans="1:45"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row>
    <row r="179" spans="1:45"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row>
    <row r="180" spans="1:45"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row>
    <row r="181" spans="1:45"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row>
    <row r="182" spans="1:45"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row>
    <row r="183" spans="1:45"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row>
    <row r="184" spans="1:45"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row>
    <row r="185" spans="1:45"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row>
    <row r="186" spans="1:45"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row>
    <row r="187" spans="1:45"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row>
    <row r="188" spans="1:45"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row>
    <row r="189" spans="1:45"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row>
    <row r="190" spans="1:45"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row>
    <row r="191" spans="1:45"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row>
    <row r="192" spans="1:45"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row>
    <row r="193" spans="1:45"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row>
    <row r="194" spans="1:45"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row>
    <row r="195" spans="1:45"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row>
    <row r="196" spans="1:45"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row>
    <row r="197" spans="1:45"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row>
    <row r="198" spans="1:45"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row>
    <row r="199" spans="1:45"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row>
    <row r="200" spans="1:45"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row>
    <row r="201" spans="1:45"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row>
    <row r="202" spans="1:45"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row>
    <row r="203" spans="1:45"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row>
    <row r="204" spans="1:45"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row>
    <row r="205" spans="1:45"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row>
    <row r="206" spans="1:45"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row>
    <row r="207" spans="1:45"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row>
    <row r="208" spans="1:45"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row>
    <row r="209" spans="1:45"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row>
    <row r="210" spans="1:45"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row>
    <row r="211" spans="1:45"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row>
    <row r="212" spans="1:45"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row>
    <row r="213" spans="1:45"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row>
    <row r="214" spans="1:45"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row>
    <row r="215" spans="1:45"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row>
    <row r="216" spans="1:45"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row>
    <row r="217" spans="1:45"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row>
    <row r="218" spans="1:45"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row>
    <row r="219" spans="1:45"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row>
    <row r="220" spans="1:45"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row>
    <row r="221" spans="1:45"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row>
    <row r="222" spans="1:45"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row>
    <row r="223" spans="1:45"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row>
    <row r="224" spans="1:45"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row>
    <row r="225" spans="1:45"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row>
    <row r="226" spans="1:45"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row>
    <row r="227" spans="1:45"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row>
    <row r="228" spans="1:45"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row>
    <row r="229" spans="1:45"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row>
    <row r="230" spans="1:45"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row>
    <row r="231" spans="1:45"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row>
    <row r="232" spans="1:45"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row>
    <row r="233" spans="1:45"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row>
    <row r="234" spans="1:45"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row>
    <row r="235" spans="1:45"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row>
    <row r="236" spans="1:45"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row>
    <row r="237" spans="1:45"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row>
    <row r="238" spans="1:45"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row>
    <row r="239" spans="1:45"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row>
    <row r="240" spans="1:45"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row>
    <row r="241" spans="1:45"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row>
    <row r="242" spans="1:45"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row>
    <row r="243" spans="1:45"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row>
    <row r="244" spans="1:45"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row>
    <row r="245" spans="1:45"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row>
    <row r="246" spans="1:45"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row>
    <row r="247" spans="1:45"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row>
    <row r="248" spans="1:45"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row>
    <row r="249" spans="1:45"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row>
    <row r="250" spans="1:45"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row>
    <row r="251" spans="1:45"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row>
    <row r="252" spans="1:45"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row>
    <row r="253" spans="1:45"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row>
    <row r="254" spans="1:45"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row>
    <row r="255" spans="1:45"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row>
    <row r="256" spans="1:45"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row>
    <row r="257" spans="1:45"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row>
    <row r="258" spans="1:45"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row>
    <row r="259" spans="1:45"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row>
    <row r="260" spans="1:45"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row>
    <row r="261" spans="1:45"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row>
    <row r="262" spans="1:45"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row>
    <row r="263" spans="1:45"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row>
    <row r="264" spans="1:45"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row>
    <row r="265" spans="1:45"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row>
    <row r="266" spans="1:45"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row>
    <row r="267" spans="1:45"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row>
    <row r="268" spans="1:45"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row>
    <row r="269" spans="1:45"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row>
    <row r="270" spans="1:45"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row>
    <row r="271" spans="1:45"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row>
    <row r="272" spans="1:45"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row>
    <row r="273" spans="1:45"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row>
    <row r="274" spans="1:45"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row>
    <row r="275" spans="1:45"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row>
    <row r="276" spans="1:45"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row>
    <row r="277" spans="1:45"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row>
    <row r="278" spans="1:45"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row>
    <row r="279" spans="1:45"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row>
    <row r="280" spans="1:45"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row>
    <row r="281" spans="1:45"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row>
    <row r="282" spans="1:45"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row>
    <row r="283" spans="1:45"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row>
    <row r="284" spans="1:45"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row>
    <row r="285" spans="1:45"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row>
    <row r="286" spans="1:45"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row>
    <row r="287" spans="1:45"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row>
    <row r="288" spans="1:45"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row>
    <row r="289" spans="1:45"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row>
    <row r="290" spans="1:45"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row>
    <row r="291" spans="1:45"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row>
    <row r="292" spans="1:45"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row>
    <row r="293" spans="1:45"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row>
    <row r="294" spans="1:45"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row>
    <row r="295" spans="1:45"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row>
    <row r="296" spans="1:45"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row>
    <row r="297" spans="1:45"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row>
    <row r="298" spans="1:45"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row>
    <row r="299" spans="1:45"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row>
    <row r="300" spans="1:45"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row>
    <row r="301" spans="1:45"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row>
    <row r="302" spans="1:45"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row>
    <row r="303" spans="1:45"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row>
    <row r="304" spans="1:45"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row>
    <row r="305" spans="1:45"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row>
    <row r="306" spans="1:45"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row>
    <row r="307" spans="1:45"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row>
    <row r="308" spans="1:45"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row>
    <row r="309" spans="1:45"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row>
    <row r="310" spans="1:45"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row>
    <row r="311" spans="1:45"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row>
    <row r="312" spans="1:45"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row>
    <row r="313" spans="1:45"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row>
    <row r="314" spans="1:45"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row>
    <row r="315" spans="1:45"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row>
    <row r="316" spans="1:45"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row>
    <row r="317" spans="1:45"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row>
    <row r="318" spans="1:45"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row>
    <row r="319" spans="1:45"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row>
    <row r="320" spans="1:45"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row>
    <row r="321" spans="1:45"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row>
    <row r="322" spans="1:45"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row>
    <row r="323" spans="1:45"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row>
    <row r="324" spans="1:45"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row>
    <row r="325" spans="1:45"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row>
    <row r="326" spans="1:45"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row>
    <row r="327" spans="1:45"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row>
    <row r="328" spans="1:45"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row>
    <row r="329" spans="1:45"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row>
    <row r="330" spans="1:45"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row>
    <row r="331" spans="1:45"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row>
    <row r="332" spans="1:45"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row>
    <row r="333" spans="1:45"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row>
    <row r="334" spans="1:45"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row>
    <row r="335" spans="1:45"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row>
    <row r="336" spans="1:45"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row>
    <row r="337" spans="1:45"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row>
    <row r="338" spans="1:45"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row>
    <row r="339" spans="1:45"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row>
    <row r="340" spans="1:45"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row>
    <row r="341" spans="1:45"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row>
    <row r="342" spans="1:45"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row>
    <row r="343" spans="1:45"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row>
    <row r="344" spans="1:45"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row>
    <row r="345" spans="1:45"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row>
    <row r="346" spans="1:45"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row>
    <row r="347" spans="1:45"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row>
    <row r="348" spans="1:45"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row>
    <row r="349" spans="1:45"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row>
    <row r="350" spans="1:45"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row>
    <row r="351" spans="1:45"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row>
    <row r="352" spans="1:45"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row>
    <row r="353" spans="1:45"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row>
    <row r="354" spans="1:45"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row>
    <row r="355" spans="1:45"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row>
    <row r="356" spans="1:45"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row>
    <row r="357" spans="1:45"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row>
    <row r="358" spans="1:45"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row>
    <row r="359" spans="1:45"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row>
    <row r="360" spans="1:45"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row>
    <row r="361" spans="1:45"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row>
    <row r="362" spans="1:45"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row>
    <row r="363" spans="1:45"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row>
    <row r="364" spans="1:45"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row>
    <row r="365" spans="1:45"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row>
    <row r="366" spans="1:45"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row>
    <row r="367" spans="1:45"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row>
    <row r="368" spans="1:45"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row>
    <row r="369" spans="1:45"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row>
    <row r="370" spans="1:45"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row>
    <row r="371" spans="1:45"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row>
    <row r="372" spans="1:45"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row>
    <row r="373" spans="1:45"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row>
    <row r="374" spans="1:45"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row>
    <row r="375" spans="1:45"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row>
    <row r="376" spans="1:45"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row>
    <row r="377" spans="1:45"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row>
    <row r="378" spans="1:45"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row>
    <row r="379" spans="1:45"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row>
    <row r="380" spans="1:45"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row>
    <row r="381" spans="1:45"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row>
    <row r="382" spans="1:45"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row>
    <row r="383" spans="1:45"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row>
    <row r="384" spans="1:45"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row>
    <row r="385" spans="1:45"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row>
    <row r="386" spans="1:45"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row>
    <row r="387" spans="1:45"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row>
    <row r="388" spans="1:45"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row>
    <row r="389" spans="1:45"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row>
    <row r="390" spans="1:45"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row>
    <row r="391" spans="1:45"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row>
    <row r="392" spans="1:45"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row>
    <row r="393" spans="1:45"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row>
    <row r="394" spans="1:45"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row>
    <row r="395" spans="1:45"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row>
    <row r="396" spans="1:45"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row>
    <row r="397" spans="1:45"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row>
    <row r="398" spans="1:45"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row>
    <row r="399" spans="1:45"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row>
    <row r="400" spans="1:45"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row>
    <row r="401" spans="1:45"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row>
    <row r="402" spans="1:45"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row>
    <row r="403" spans="1:45"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row>
    <row r="404" spans="1:45"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row>
    <row r="405" spans="1:45"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row>
    <row r="406" spans="1:45"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row>
    <row r="407" spans="1:45"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row>
    <row r="408" spans="1:45"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row>
    <row r="409" spans="1:45"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row>
    <row r="410" spans="1:45"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row>
    <row r="411" spans="1:45"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row>
    <row r="412" spans="1:45"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row>
    <row r="413" spans="1:45"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row>
    <row r="414" spans="1:45"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row>
    <row r="415" spans="1:45"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row>
    <row r="416" spans="1:45"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row>
    <row r="417" spans="1:45"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row>
    <row r="418" spans="1:45"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row>
    <row r="419" spans="1:45"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row>
    <row r="420" spans="1:45"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row>
    <row r="421" spans="1:45"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row>
    <row r="422" spans="1:45"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row>
    <row r="423" spans="1:45"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row>
    <row r="424" spans="1:45"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row>
    <row r="425" spans="1:45"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row>
    <row r="426" spans="1:45"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row>
    <row r="427" spans="1:45"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row>
    <row r="428" spans="1:45"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row>
    <row r="429" spans="1:45"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row>
    <row r="430" spans="1:45"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row>
    <row r="431" spans="1:45"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row>
    <row r="432" spans="1:45"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row>
    <row r="433" spans="1:45"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row>
    <row r="434" spans="1:45"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row>
    <row r="435" spans="1:45"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row>
    <row r="436" spans="1:45"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row>
    <row r="437" spans="1:45"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row>
    <row r="438" spans="1:45"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row>
    <row r="439" spans="1:45"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row>
    <row r="440" spans="1:45"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row>
    <row r="441" spans="1:45"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row>
    <row r="442" spans="1:45"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row>
    <row r="443" spans="1:45"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row>
    <row r="444" spans="1:45"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row>
    <row r="445" spans="1:45"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row>
    <row r="446" spans="1:45"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row>
    <row r="447" spans="1:45"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row>
    <row r="448" spans="1:45"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row>
    <row r="449" spans="1:45"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row>
    <row r="450" spans="1:45"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row>
    <row r="451" spans="1:45"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row>
    <row r="452" spans="1:45"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row>
    <row r="453" spans="1:45"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row>
    <row r="454" spans="1:45"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row>
    <row r="455" spans="1:45"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row>
    <row r="456" spans="1:45"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row>
    <row r="457" spans="1:45"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row>
    <row r="458" spans="1:45"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row>
    <row r="459" spans="1:45"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row>
    <row r="460" spans="1:45"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row>
    <row r="461" spans="1:45"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row>
    <row r="462" spans="1:45"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row>
    <row r="463" spans="1:45"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row>
    <row r="464" spans="1:45"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row>
    <row r="465" spans="1:45"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row>
    <row r="466" spans="1:45"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row>
    <row r="467" spans="1:45"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row>
    <row r="468" spans="1:45"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row>
    <row r="469" spans="1:45"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row>
    <row r="470" spans="1:45"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row>
    <row r="471" spans="1:45"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row>
    <row r="472" spans="1:45"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row>
    <row r="473" spans="1:45"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row>
    <row r="474" spans="1:45"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row>
    <row r="475" spans="1:45"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row>
    <row r="476" spans="1:45"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row>
    <row r="477" spans="1:45"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row>
    <row r="478" spans="1:45"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row>
    <row r="479" spans="1:45"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row>
    <row r="480" spans="1:45"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row>
    <row r="481" spans="1:45"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row>
    <row r="482" spans="1:45"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row>
    <row r="483" spans="1:45"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row>
    <row r="484" spans="1:45"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row>
    <row r="485" spans="1:45"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row>
    <row r="486" spans="1:45"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row>
    <row r="487" spans="1:45"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row>
    <row r="488" spans="1:45"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row>
    <row r="489" spans="1:45"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row>
    <row r="490" spans="1:45"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row>
    <row r="491" spans="1:45"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row>
    <row r="492" spans="1:45"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row>
    <row r="493" spans="1:45"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row>
    <row r="494" spans="1:45"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row>
    <row r="495" spans="1:45"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row>
    <row r="496" spans="1:45"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row>
    <row r="497" spans="1:45"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row>
    <row r="498" spans="1:45"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row>
    <row r="499" spans="1:45"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row>
    <row r="500" spans="1:45"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row>
    <row r="501" spans="1:45"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row>
    <row r="502" spans="1:45"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row>
    <row r="503" spans="1:45"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row>
    <row r="504" spans="1:45"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row>
    <row r="505" spans="1:45"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row>
    <row r="506" spans="1:45"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row>
    <row r="507" spans="1:45"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row>
    <row r="508" spans="1:45"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row>
    <row r="509" spans="1:45"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row>
    <row r="510" spans="1:45"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row>
    <row r="511" spans="1:45"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row>
    <row r="512" spans="1:45"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row>
    <row r="513" spans="1:45"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row>
    <row r="514" spans="1:45"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row>
    <row r="515" spans="1:45"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row>
    <row r="516" spans="1:45"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row>
    <row r="517" spans="1:45"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row>
    <row r="518" spans="1:45"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row>
    <row r="519" spans="1:45"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row>
    <row r="520" spans="1:45"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row>
    <row r="521" spans="1:45"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row>
    <row r="522" spans="1:45"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row>
    <row r="523" spans="1:45"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row>
    <row r="524" spans="1:45"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row>
    <row r="525" spans="1:45"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row>
    <row r="526" spans="1:45"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row>
    <row r="527" spans="1:45"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row>
    <row r="528" spans="1:45"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row>
    <row r="529" spans="1:45"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row>
    <row r="530" spans="1:45"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row>
    <row r="531" spans="1:45"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row>
    <row r="532" spans="1:45"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row>
    <row r="533" spans="1:45"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row>
    <row r="534" spans="1:45"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row>
    <row r="535" spans="1:45"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row>
    <row r="536" spans="1:45"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row>
    <row r="537" spans="1:45"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row>
    <row r="538" spans="1:45"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row>
    <row r="539" spans="1:45"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row>
    <row r="540" spans="1:45"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row>
    <row r="541" spans="1:45"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row>
    <row r="542" spans="1:45"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row>
    <row r="543" spans="1:45"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row>
    <row r="544" spans="1:45"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row>
    <row r="545" spans="1:45"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row>
    <row r="546" spans="1:45"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row>
    <row r="547" spans="1:45"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row>
    <row r="548" spans="1:45"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row>
    <row r="549" spans="1:45"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row>
    <row r="550" spans="1:45"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row>
    <row r="551" spans="1:45"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row>
    <row r="552" spans="1:45"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row>
    <row r="553" spans="1:45"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row>
    <row r="554" spans="1:45"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row>
    <row r="555" spans="1:45"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row>
    <row r="556" spans="1:45"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row>
    <row r="557" spans="1:45"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row>
    <row r="558" spans="1:45"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row>
    <row r="559" spans="1:45"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row>
    <row r="560" spans="1:45"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row>
    <row r="561" spans="1:45"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row>
    <row r="562" spans="1:45"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row>
    <row r="563" spans="1:45"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row>
    <row r="564" spans="1:45"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row>
    <row r="565" spans="1:45"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row>
    <row r="566" spans="1:45"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row>
    <row r="567" spans="1:45"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row>
    <row r="568" spans="1:45"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row>
    <row r="569" spans="1:45"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row>
    <row r="570" spans="1:45"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row>
    <row r="571" spans="1:45"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row>
    <row r="572" spans="1:45"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row>
    <row r="573" spans="1:45"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row>
    <row r="574" spans="1:45"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row>
    <row r="575" spans="1:45"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row>
    <row r="576" spans="1:45"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row>
    <row r="577" spans="1:45"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row>
    <row r="578" spans="1:45"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row>
    <row r="579" spans="1:45"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row>
    <row r="580" spans="1:45"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row>
    <row r="581" spans="1:45"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row>
    <row r="582" spans="1:45"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row>
    <row r="583" spans="1:45"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row>
    <row r="584" spans="1:45"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row>
    <row r="585" spans="1:45"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row>
    <row r="586" spans="1:45"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row>
    <row r="587" spans="1:45"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row>
    <row r="588" spans="1:45"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row>
    <row r="589" spans="1:45"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row>
    <row r="590" spans="1:45"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row>
    <row r="591" spans="1:45"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row>
    <row r="592" spans="1:45"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row>
    <row r="593" spans="1:45"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row>
    <row r="594" spans="1:45"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row>
    <row r="595" spans="1:45"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row>
    <row r="596" spans="1:45"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row>
    <row r="597" spans="1:45"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row>
    <row r="598" spans="1:45"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row>
    <row r="599" spans="1:45"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row>
    <row r="600" spans="1:45"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row>
    <row r="601" spans="1:45"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row>
    <row r="602" spans="1:45"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row>
    <row r="603" spans="1:45"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row>
    <row r="604" spans="1:45"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row>
    <row r="605" spans="1:45"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row>
    <row r="606" spans="1:45"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row>
    <row r="607" spans="1:45"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row>
    <row r="608" spans="1:45"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row>
    <row r="609" spans="1:45"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row>
    <row r="610" spans="1:45"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row>
    <row r="611" spans="1:45"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row>
    <row r="612" spans="1:45"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row>
    <row r="613" spans="1:45"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row>
    <row r="614" spans="1:45"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row>
    <row r="615" spans="1:45"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row>
    <row r="616" spans="1:45"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row>
    <row r="617" spans="1:45"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row>
    <row r="618" spans="1:45"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row>
    <row r="619" spans="1:45"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row>
    <row r="620" spans="1:45"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row>
    <row r="621" spans="1:45"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row>
    <row r="622" spans="1:45"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row>
    <row r="623" spans="1:45"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row>
    <row r="624" spans="1:45"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row>
    <row r="625" spans="1:45"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row>
    <row r="626" spans="1:45"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row>
    <row r="627" spans="1:45"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row>
    <row r="628" spans="1:45"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row>
    <row r="629" spans="1:45"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row>
    <row r="630" spans="1:45"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row>
    <row r="631" spans="1:45"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row>
    <row r="632" spans="1:45"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row>
    <row r="633" spans="1:45"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row>
    <row r="634" spans="1:45"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row>
    <row r="635" spans="1:45"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row>
    <row r="636" spans="1:45"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row>
    <row r="637" spans="1:45"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row>
    <row r="638" spans="1:45"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row>
    <row r="639" spans="1:45"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row>
    <row r="640" spans="1:45"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row>
    <row r="641" spans="1:45"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row>
    <row r="642" spans="1:45"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row>
    <row r="643" spans="1:45"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row>
    <row r="644" spans="1:45"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row>
    <row r="645" spans="1:45"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row>
    <row r="646" spans="1:45"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row>
    <row r="647" spans="1:45"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row>
    <row r="648" spans="1:45"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row>
    <row r="649" spans="1:45"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row>
    <row r="650" spans="1:45"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row>
    <row r="651" spans="1:45"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row>
    <row r="652" spans="1:45"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row>
    <row r="653" spans="1:45"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row>
    <row r="654" spans="1:45"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row>
    <row r="655" spans="1:45"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row>
    <row r="656" spans="1:45"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row>
    <row r="657" spans="1:45"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row>
    <row r="658" spans="1:45"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row>
    <row r="659" spans="1:45"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row>
    <row r="660" spans="1:45"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row>
    <row r="661" spans="1:45"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row>
    <row r="662" spans="1:45"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row>
    <row r="663" spans="1:45"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row>
    <row r="664" spans="1:45"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row>
    <row r="665" spans="1:45"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row>
    <row r="666" spans="1:45"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row>
    <row r="667" spans="1:45"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row>
    <row r="668" spans="1:45"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row>
    <row r="669" spans="1:45"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row>
    <row r="670" spans="1:45"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row>
    <row r="671" spans="1:45"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row>
    <row r="672" spans="1:45"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row>
    <row r="673" spans="1:45"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row>
    <row r="674" spans="1:45"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row>
    <row r="675" spans="1:45"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row>
    <row r="676" spans="1:45"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row>
    <row r="677" spans="1:45"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row>
    <row r="678" spans="1:45"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row>
    <row r="679" spans="1:45"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row>
    <row r="680" spans="1:45"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row>
    <row r="681" spans="1:45"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row>
    <row r="682" spans="1:45"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row>
    <row r="683" spans="1:45"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row>
    <row r="684" spans="1:45"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row>
    <row r="685" spans="1:45"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row>
    <row r="686" spans="1:45"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row>
    <row r="687" spans="1:45"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row>
    <row r="688" spans="1:45"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row>
    <row r="689" spans="1:45"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row>
    <row r="690" spans="1:45"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row>
    <row r="691" spans="1:45"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row>
    <row r="692" spans="1:45"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row>
    <row r="693" spans="1:45"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row>
    <row r="694" spans="1:45"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row>
    <row r="695" spans="1:45"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row>
    <row r="696" spans="1:45"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row>
    <row r="697" spans="1:45"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row>
    <row r="698" spans="1:45"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row>
    <row r="699" spans="1:45"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row>
    <row r="700" spans="1:45"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row>
    <row r="701" spans="1:45"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row>
    <row r="702" spans="1:45"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row>
    <row r="703" spans="1:45"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row>
    <row r="704" spans="1:45"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row>
    <row r="705" spans="1:45"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row>
    <row r="706" spans="1:45"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row>
    <row r="707" spans="1:45"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row>
    <row r="708" spans="1:45"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row>
    <row r="709" spans="1:45"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row>
    <row r="710" spans="1:45"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row>
    <row r="711" spans="1:45"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row>
    <row r="712" spans="1:45"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row>
    <row r="713" spans="1:45"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row>
    <row r="714" spans="1:45"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row>
    <row r="715" spans="1:45"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row>
    <row r="716" spans="1:45"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row>
    <row r="717" spans="1:45"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row>
    <row r="718" spans="1:45"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row>
    <row r="719" spans="1:45"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row>
    <row r="720" spans="1:45"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row>
    <row r="721" spans="1:45"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row>
    <row r="722" spans="1:45"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row>
    <row r="723" spans="1:45"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row>
    <row r="724" spans="1:45"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row>
    <row r="725" spans="1:45"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row>
    <row r="726" spans="1:45"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row>
    <row r="727" spans="1:45"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row>
    <row r="728" spans="1:45"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row>
    <row r="729" spans="1:45"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row>
    <row r="730" spans="1:45"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row>
    <row r="731" spans="1:45"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row>
    <row r="732" spans="1:45"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row>
    <row r="733" spans="1:45"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row>
    <row r="734" spans="1:45"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row>
    <row r="735" spans="1:45"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row>
    <row r="736" spans="1:45"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row>
    <row r="737" spans="1:45"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row>
    <row r="738" spans="1:45"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row>
    <row r="739" spans="1:45"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row>
    <row r="740" spans="1:45"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row>
    <row r="741" spans="1:45"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row>
    <row r="742" spans="1:45"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row>
    <row r="743" spans="1:45"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row>
    <row r="744" spans="1:45"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row>
    <row r="745" spans="1:45"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row>
    <row r="746" spans="1:45"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row>
    <row r="747" spans="1:45"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row>
    <row r="748" spans="1:45"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row>
    <row r="749" spans="1:45"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row>
    <row r="750" spans="1:45"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row>
    <row r="751" spans="1:45"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row>
    <row r="752" spans="1:45"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row>
    <row r="753" spans="1:45"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row>
    <row r="754" spans="1:45"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row>
    <row r="755" spans="1:45"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row>
    <row r="756" spans="1:45"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row>
    <row r="757" spans="1:45"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row>
    <row r="758" spans="1:45"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row>
    <row r="759" spans="1:45"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row>
    <row r="760" spans="1:45"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row>
    <row r="761" spans="1:45"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row>
    <row r="762" spans="1:45"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row>
    <row r="763" spans="1:45"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row>
    <row r="764" spans="1:45"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row>
    <row r="765" spans="1:45"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row>
    <row r="766" spans="1:45"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row>
    <row r="767" spans="1:45"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row>
    <row r="768" spans="1:45"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row>
    <row r="769" spans="1:45"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row>
    <row r="770" spans="1:45"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row>
    <row r="771" spans="1:45"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row>
    <row r="772" spans="1:45"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row>
    <row r="773" spans="1:45"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row>
    <row r="774" spans="1:45"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row>
    <row r="775" spans="1:45"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row>
    <row r="776" spans="1:45"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row>
    <row r="777" spans="1:45"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row>
    <row r="778" spans="1:45"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row>
    <row r="779" spans="1:45"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row>
    <row r="780" spans="1:45"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row>
    <row r="781" spans="1:45"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row>
    <row r="782" spans="1:45"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row>
    <row r="783" spans="1:45"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row>
    <row r="784" spans="1:45"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row>
    <row r="785" spans="1:45"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row>
    <row r="786" spans="1:45"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row>
    <row r="787" spans="1:45"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row>
    <row r="788" spans="1:45"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row>
    <row r="789" spans="1:45"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row>
    <row r="790" spans="1:45"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row>
    <row r="791" spans="1:45"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row>
    <row r="792" spans="1:45"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row>
    <row r="793" spans="1:45"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row>
    <row r="794" spans="1:45"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row>
    <row r="795" spans="1:45"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row>
    <row r="796" spans="1:45"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row>
    <row r="797" spans="1:45"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row>
    <row r="798" spans="1:45"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row>
    <row r="799" spans="1:45"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row>
    <row r="800" spans="1:45"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row>
    <row r="801" spans="1:45"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row>
    <row r="802" spans="1:45"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row>
    <row r="803" spans="1:45"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row>
    <row r="804" spans="1:45"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row>
    <row r="805" spans="1:45"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row>
    <row r="806" spans="1:45"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row>
    <row r="807" spans="1:45"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row>
    <row r="808" spans="1:45"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row>
    <row r="809" spans="1:45"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row>
    <row r="810" spans="1:45"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row>
    <row r="811" spans="1:45"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row>
    <row r="812" spans="1:45"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row>
    <row r="813" spans="1:45"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row>
    <row r="814" spans="1:45"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row>
    <row r="815" spans="1:45"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row>
    <row r="816" spans="1:45"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row>
    <row r="817" spans="1:45"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row>
    <row r="818" spans="1:45"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row>
    <row r="819" spans="1:45"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row>
    <row r="820" spans="1:45"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row>
    <row r="821" spans="1:45"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row>
    <row r="822" spans="1:45"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row>
    <row r="823" spans="1:45"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row>
    <row r="824" spans="1:45"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row>
    <row r="825" spans="1:45"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row>
    <row r="826" spans="1:45"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row>
    <row r="827" spans="1:45"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row>
    <row r="828" spans="1:45"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row>
    <row r="829" spans="1:45"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row>
    <row r="830" spans="1:45"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row>
    <row r="831" spans="1:45"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row>
    <row r="832" spans="1:45"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row>
    <row r="833" spans="1:45"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row>
    <row r="834" spans="1:45"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row>
    <row r="835" spans="1:45"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row>
    <row r="836" spans="1:45"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row>
    <row r="837" spans="1:45"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row>
    <row r="838" spans="1:45"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row>
    <row r="839" spans="1:45"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row>
    <row r="840" spans="1:45"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row>
    <row r="841" spans="1:45"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row>
    <row r="842" spans="1:45"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row>
    <row r="843" spans="1:45"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row>
    <row r="844" spans="1:45"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row>
    <row r="845" spans="1:45"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row>
    <row r="846" spans="1:45"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row>
    <row r="847" spans="1:45"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row>
    <row r="848" spans="1:45"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row>
    <row r="849" spans="1:45"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row>
    <row r="850" spans="1:45"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row>
    <row r="851" spans="1:45"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row>
    <row r="852" spans="1:45"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row>
    <row r="853" spans="1:45"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row>
    <row r="854" spans="1:45"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row>
    <row r="855" spans="1:45"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row>
    <row r="856" spans="1:45"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row>
    <row r="857" spans="1:45"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row>
    <row r="858" spans="1:45"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row>
    <row r="859" spans="1:45"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row>
    <row r="860" spans="1:45"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row>
    <row r="861" spans="1:45"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row>
    <row r="862" spans="1:45"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row>
    <row r="863" spans="1:45"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row>
    <row r="864" spans="1:45"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row>
    <row r="865" spans="1:45"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row>
    <row r="866" spans="1:45"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row>
    <row r="867" spans="1:45"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row>
    <row r="868" spans="1:45"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row>
    <row r="869" spans="1:45"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row>
    <row r="870" spans="1:45"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row>
    <row r="871" spans="1:45"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row>
    <row r="872" spans="1:45"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row>
    <row r="873" spans="1:45"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row>
    <row r="874" spans="1:45"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row>
    <row r="875" spans="1:45"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row>
    <row r="876" spans="1:45"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row>
    <row r="877" spans="1:45"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row>
    <row r="878" spans="1:45"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row>
    <row r="879" spans="1:45"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row>
    <row r="880" spans="1:45"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row>
    <row r="881" spans="1:45"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row>
    <row r="882" spans="1:45"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row>
    <row r="883" spans="1:45"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row>
    <row r="884" spans="1:45"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row>
    <row r="885" spans="1:45"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row>
    <row r="886" spans="1:45"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row>
    <row r="887" spans="1:45"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row>
    <row r="888" spans="1:45"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row>
    <row r="889" spans="1:45"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row>
    <row r="890" spans="1:45"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row>
    <row r="891" spans="1:45"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row>
    <row r="892" spans="1:45"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row>
    <row r="893" spans="1:45"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row>
    <row r="894" spans="1:45"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row>
    <row r="895" spans="1:45"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row>
    <row r="896" spans="1:45"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row>
    <row r="897" spans="1:45"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row>
    <row r="898" spans="1:45"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row>
    <row r="899" spans="1:45"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row>
    <row r="900" spans="1:45"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row>
    <row r="901" spans="1:45"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row>
    <row r="902" spans="1:45"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row>
    <row r="903" spans="1:45"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row>
    <row r="904" spans="1:45"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row>
    <row r="905" spans="1:45"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row>
    <row r="906" spans="1:45"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row>
    <row r="907" spans="1:45"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row>
    <row r="908" spans="1:45"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row>
    <row r="909" spans="1:45"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row>
    <row r="910" spans="1:45"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row>
    <row r="911" spans="1:45"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row>
    <row r="912" spans="1:45"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row>
    <row r="913" spans="1:45"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row>
    <row r="914" spans="1:45"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row>
    <row r="915" spans="1:45"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row>
    <row r="916" spans="1:45"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row>
    <row r="917" spans="1:45"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row>
    <row r="918" spans="1:45"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row>
    <row r="919" spans="1:45"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row>
    <row r="920" spans="1:45"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row>
    <row r="921" spans="1:45"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row>
    <row r="922" spans="1:45"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row>
    <row r="923" spans="1:45"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row>
    <row r="924" spans="1:45"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row>
    <row r="925" spans="1:45"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row>
    <row r="926" spans="1:45"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row>
    <row r="927" spans="1:45"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row>
    <row r="928" spans="1:45"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row>
    <row r="929" spans="1:45"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row>
    <row r="930" spans="1:45"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row>
    <row r="931" spans="1:45"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row>
    <row r="932" spans="1:45"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row>
    <row r="933" spans="1:45"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row>
    <row r="934" spans="1:45"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row>
    <row r="935" spans="1:45"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row>
    <row r="936" spans="1:45"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row>
    <row r="937" spans="1:45"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row>
    <row r="938" spans="1:45"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row>
    <row r="939" spans="1:45"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row>
    <row r="940" spans="1:45"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row>
    <row r="941" spans="1:45"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row>
    <row r="942" spans="1:45"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row>
    <row r="943" spans="1:45"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row>
    <row r="944" spans="1:45"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row>
    <row r="945" spans="1:45"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row>
    <row r="946" spans="1:45"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row>
    <row r="947" spans="1:45"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row>
    <row r="948" spans="1:45"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row>
    <row r="949" spans="1:45"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row>
    <row r="950" spans="1:45"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row>
    <row r="951" spans="1:45"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row>
    <row r="952" spans="1:45"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row>
    <row r="953" spans="1:45"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row>
    <row r="954" spans="1:45"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row>
    <row r="955" spans="1:45"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row>
    <row r="956" spans="1:45"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row>
    <row r="957" spans="1:45"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row>
    <row r="958" spans="1:45"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row>
    <row r="959" spans="1:45"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row>
    <row r="960" spans="1:45"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row>
    <row r="961" spans="1:45"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row>
    <row r="962" spans="1:45"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row>
    <row r="963" spans="1:45"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row>
    <row r="964" spans="1:45"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row>
    <row r="965" spans="1:45"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row>
    <row r="966" spans="1:45"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row>
    <row r="967" spans="1:45"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row>
    <row r="968" spans="1:45"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row>
    <row r="969" spans="1:45"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row>
    <row r="970" spans="1:45"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row>
    <row r="971" spans="1:45"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row>
    <row r="972" spans="1:45"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row>
    <row r="973" spans="1:45"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row>
    <row r="974" spans="1:45"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row>
    <row r="975" spans="1:45"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row>
    <row r="976" spans="1:45"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row>
    <row r="977" spans="1:45"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row>
    <row r="978" spans="1:45"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row>
    <row r="979" spans="1:45"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row>
    <row r="980" spans="1:45"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row>
    <row r="981" spans="1:45"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row>
    <row r="982" spans="1:45"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row>
    <row r="983" spans="1:45"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row>
    <row r="984" spans="1:45"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row>
    <row r="985" spans="1:45"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row>
    <row r="986" spans="1:45"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row>
    <row r="987" spans="1:45"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row>
    <row r="988" spans="1:45"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row>
    <row r="989" spans="1:45"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row>
    <row r="990" spans="1:45"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row>
    <row r="991" spans="1:45"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row>
    <row r="992" spans="1:45"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row>
    <row r="993" spans="1:45"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row>
    <row r="994" spans="1:45"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row>
    <row r="995" spans="1:45"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row>
    <row r="996" spans="1:45"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row>
    <row r="997" spans="1:45"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row>
    <row r="998" spans="1:45"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row>
    <row r="999" spans="1:45"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row>
    <row r="1000" spans="1:45"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row>
  </sheetData>
  <sheetProtection sheet="1" objects="1" scenarios="1"/>
  <mergeCells count="53">
    <mergeCell ref="AN7:AN8"/>
    <mergeCell ref="AP7:AP8"/>
    <mergeCell ref="B2:C4"/>
    <mergeCell ref="D2:AR3"/>
    <mergeCell ref="AR6:AS8"/>
    <mergeCell ref="P7:P8"/>
    <mergeCell ref="Q7:Q8"/>
    <mergeCell ref="T7:T8"/>
    <mergeCell ref="U7:U8"/>
    <mergeCell ref="V7:V8"/>
    <mergeCell ref="J7:J8"/>
    <mergeCell ref="K7:K8"/>
    <mergeCell ref="L7:L8"/>
    <mergeCell ref="M7:M8"/>
    <mergeCell ref="N7:N8"/>
    <mergeCell ref="AR11:AS11"/>
    <mergeCell ref="AR12:AS12"/>
    <mergeCell ref="C15:H15"/>
    <mergeCell ref="C16:D16"/>
    <mergeCell ref="E16:F16"/>
    <mergeCell ref="G16:H16"/>
    <mergeCell ref="R7:S7"/>
    <mergeCell ref="AI7:AJ7"/>
    <mergeCell ref="AK7:AL7"/>
    <mergeCell ref="AR9:AS9"/>
    <mergeCell ref="AR10:AS10"/>
    <mergeCell ref="W7:W8"/>
    <mergeCell ref="X7:X8"/>
    <mergeCell ref="Y7:Y8"/>
    <mergeCell ref="Z7:Z8"/>
    <mergeCell ref="AA7:AA8"/>
    <mergeCell ref="AB7:AB8"/>
    <mergeCell ref="AC7:AC8"/>
    <mergeCell ref="AE7:AE8"/>
    <mergeCell ref="AF7:AF8"/>
    <mergeCell ref="AG7:AG8"/>
    <mergeCell ref="AH7:AH8"/>
    <mergeCell ref="D4:AR4"/>
    <mergeCell ref="B5:AS5"/>
    <mergeCell ref="C6:K6"/>
    <mergeCell ref="L6:P6"/>
    <mergeCell ref="Q6:Z6"/>
    <mergeCell ref="AA6:AE6"/>
    <mergeCell ref="AF6:AL6"/>
    <mergeCell ref="AM6:AQ6"/>
    <mergeCell ref="B6:B8"/>
    <mergeCell ref="C7:C8"/>
    <mergeCell ref="D7:D8"/>
    <mergeCell ref="E7:E8"/>
    <mergeCell ref="F7:F8"/>
    <mergeCell ref="G7:G8"/>
    <mergeCell ref="H7:H8"/>
    <mergeCell ref="I7:I8"/>
  </mergeCells>
  <conditionalFormatting sqref="L9:M12">
    <cfRule type="cellIs" dxfId="255" priority="1" operator="between">
      <formula>1</formula>
      <formula>2</formula>
    </cfRule>
    <cfRule type="cellIs" dxfId="254" priority="2" operator="equal">
      <formula>3</formula>
    </cfRule>
    <cfRule type="cellIs" dxfId="253" priority="3" operator="equal">
      <formula>4</formula>
    </cfRule>
    <cfRule type="cellIs" dxfId="252" priority="4" operator="equal">
      <formula>5</formula>
    </cfRule>
  </conditionalFormatting>
  <conditionalFormatting sqref="R9:R12">
    <cfRule type="cellIs" dxfId="251" priority="9" stopIfTrue="1" operator="equal">
      <formula>"X"</formula>
    </cfRule>
  </conditionalFormatting>
  <conditionalFormatting sqref="S9:S12">
    <cfRule type="cellIs" dxfId="250" priority="10" operator="equal">
      <formula>"X"</formula>
    </cfRule>
  </conditionalFormatting>
  <conditionalFormatting sqref="T9:W12">
    <cfRule type="cellIs" dxfId="249" priority="11" operator="between">
      <formula>21</formula>
      <formula>25</formula>
    </cfRule>
    <cfRule type="cellIs" dxfId="248" priority="12" operator="between">
      <formula>16</formula>
      <formula>20</formula>
    </cfRule>
    <cfRule type="cellIs" dxfId="247" priority="13" operator="between">
      <formula>6</formula>
      <formula>15</formula>
    </cfRule>
    <cfRule type="cellIs" dxfId="246" priority="14" operator="between">
      <formula>1</formula>
      <formula>5</formula>
    </cfRule>
  </conditionalFormatting>
  <conditionalFormatting sqref="X9:X12">
    <cfRule type="cellIs" dxfId="245" priority="15" operator="greaterThanOrEqual">
      <formula>80</formula>
    </cfRule>
    <cfRule type="cellIs" dxfId="244" priority="16" operator="lessThan">
      <formula>79</formula>
    </cfRule>
  </conditionalFormatting>
  <conditionalFormatting sqref="AA9:AB12">
    <cfRule type="cellIs" dxfId="243" priority="17" operator="between">
      <formula>1</formula>
      <formula>2</formula>
    </cfRule>
    <cfRule type="cellIs" dxfId="242" priority="18" operator="equal">
      <formula>3</formula>
    </cfRule>
    <cfRule type="cellIs" dxfId="241" priority="19" operator="equal">
      <formula>4</formula>
    </cfRule>
    <cfRule type="cellIs" dxfId="240" priority="20" operator="equal">
      <formula>5</formula>
    </cfRule>
  </conditionalFormatting>
  <conditionalFormatting sqref="AG9:AH12">
    <cfRule type="containsText" dxfId="239" priority="21" operator="containsText" text="Baja">
      <formula>NOT(ISERROR(SEARCH("Baja",AG9)))</formula>
    </cfRule>
  </conditionalFormatting>
  <conditionalFormatting sqref="AN9:AN12">
    <cfRule type="containsText" dxfId="238" priority="22" operator="containsText" text="Extrema">
      <formula>NOT(ISERROR(SEARCH("Extrema",AN9)))</formula>
    </cfRule>
    <cfRule type="containsText" dxfId="237" priority="23" operator="containsText" text="Alta">
      <formula>NOT(ISERROR(SEARCH("Alta",AN9)))</formula>
    </cfRule>
    <cfRule type="containsText" dxfId="236" priority="24" operator="containsText" text="Moderada">
      <formula>NOT(ISERROR(SEARCH("Moderada",AN9)))</formula>
    </cfRule>
    <cfRule type="containsText" dxfId="235" priority="25" operator="containsText" text="Baja">
      <formula>NOT(ISERROR(SEARCH("Baja",AN9)))</formula>
    </cfRule>
  </conditionalFormatting>
  <pageMargins left="0.7" right="0.7" top="0.75" bottom="0.75" header="0" footer="0"/>
  <pageSetup paperSize="9" fitToHeight="0" orientation="landscape"/>
  <drawing r:id="rId1"/>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Datos!$B$57</xm:f>
          </x14:formula1>
          <xm:sqref>AJ9:AJ12</xm:sqref>
        </x14:dataValidation>
        <x14:dataValidation type="list" allowBlank="1" showErrorMessage="1" xr:uid="{00000000-0002-0000-0400-000001000000}">
          <x14:formula1>
            <xm:f>Datos!$B$20:$B$21</xm:f>
          </x14:formula1>
          <xm:sqref>AG9:AG12</xm:sqref>
        </x14:dataValidation>
        <x14:dataValidation type="list" allowBlank="1" showErrorMessage="1" xr:uid="{00000000-0002-0000-0400-000002000000}">
          <x14:formula1>
            <xm:f>Hoja1!$B$4</xm:f>
          </x14:formula1>
          <xm:sqref>C9:C12</xm:sqref>
        </x14:dataValidation>
        <x14:dataValidation type="list" allowBlank="1" showErrorMessage="1" xr:uid="{00000000-0002-0000-0400-000003000000}">
          <x14:formula1>
            <xm:f>Datos!$B$25:$B$28</xm:f>
          </x14:formula1>
          <xm:sqref>AH9:AH12</xm:sqref>
        </x14:dataValidation>
        <x14:dataValidation type="list" allowBlank="1" showErrorMessage="1" xr:uid="{00000000-0002-0000-0400-000004000000}">
          <x14:formula1>
            <xm:f>Datos!$J$15</xm:f>
          </x14:formula1>
          <xm:sqref>AI9:AI12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AS1000"/>
  <sheetViews>
    <sheetView showGridLines="0" topLeftCell="AP10" zoomScale="77" zoomScaleNormal="77" workbookViewId="0">
      <selection activeCell="AR12" sqref="AR12:AS12"/>
    </sheetView>
  </sheetViews>
  <sheetFormatPr baseColWidth="10" defaultColWidth="12.625" defaultRowHeight="15" customHeight="1"/>
  <cols>
    <col min="1" max="1" width="4.5" customWidth="1"/>
    <col min="2" max="2" width="4.375" customWidth="1"/>
    <col min="3" max="3" width="34.25" customWidth="1"/>
    <col min="4" max="4" width="45.375" customWidth="1"/>
    <col min="5" max="11" width="36.125" customWidth="1"/>
    <col min="12" max="14" width="3.75" customWidth="1"/>
    <col min="15" max="15" width="4.75" customWidth="1"/>
    <col min="16" max="16" width="11.375" customWidth="1"/>
    <col min="17" max="17" width="34.75" customWidth="1"/>
    <col min="18" max="19" width="11.375" customWidth="1"/>
    <col min="20" max="20" width="6.125" customWidth="1"/>
    <col min="21" max="21" width="5.625" customWidth="1"/>
    <col min="22" max="22" width="5" customWidth="1"/>
    <col min="23" max="23" width="7.625" customWidth="1"/>
    <col min="24" max="24" width="11.375" customWidth="1"/>
    <col min="25" max="25" width="6.75" customWidth="1"/>
    <col min="26" max="26" width="7.375" customWidth="1"/>
    <col min="27" max="29" width="3.75" customWidth="1"/>
    <col min="30" max="30" width="4.75" customWidth="1"/>
    <col min="31" max="31" width="11" customWidth="1"/>
    <col min="32" max="32" width="31.125" customWidth="1"/>
    <col min="33" max="33" width="11" customWidth="1"/>
    <col min="34" max="34" width="15.125" customWidth="1"/>
    <col min="35" max="35" width="12.625" customWidth="1"/>
    <col min="36" max="36" width="14" customWidth="1"/>
    <col min="37" max="38" width="11" customWidth="1"/>
    <col min="39" max="40" width="62.25" hidden="1" customWidth="1"/>
    <col min="41" max="41" width="61.125" customWidth="1"/>
    <col min="42" max="43" width="54.5" customWidth="1"/>
    <col min="44" max="44" width="37.25" customWidth="1"/>
    <col min="45" max="45" width="25.875" customWidth="1"/>
  </cols>
  <sheetData>
    <row r="1" spans="1:45" ht="14.25">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row>
    <row r="2" spans="1:45" ht="39" customHeight="1">
      <c r="A2" s="29"/>
      <c r="B2" s="528"/>
      <c r="C2" s="418"/>
      <c r="D2" s="530" t="s">
        <v>221</v>
      </c>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8"/>
      <c r="AS2" s="84" t="s">
        <v>222</v>
      </c>
    </row>
    <row r="3" spans="1:45" ht="29.25" customHeight="1">
      <c r="A3" s="29"/>
      <c r="B3" s="529"/>
      <c r="C3" s="421"/>
      <c r="D3" s="531"/>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c r="AJ3" s="438"/>
      <c r="AK3" s="438"/>
      <c r="AL3" s="438"/>
      <c r="AM3" s="438"/>
      <c r="AN3" s="438"/>
      <c r="AO3" s="438"/>
      <c r="AP3" s="438"/>
      <c r="AQ3" s="438"/>
      <c r="AR3" s="440"/>
      <c r="AS3" s="85" t="s">
        <v>223</v>
      </c>
    </row>
    <row r="4" spans="1:45" ht="37.5" customHeight="1">
      <c r="A4" s="29"/>
      <c r="B4" s="494"/>
      <c r="C4" s="424"/>
      <c r="D4" s="500" t="s">
        <v>224</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c r="AQ4" s="414"/>
      <c r="AR4" s="415"/>
      <c r="AS4" s="86" t="s">
        <v>225</v>
      </c>
    </row>
    <row r="5" spans="1:45" ht="10.5" customHeight="1">
      <c r="A5" s="29"/>
      <c r="B5" s="501"/>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row>
    <row r="6" spans="1:45" ht="30" customHeight="1">
      <c r="A6" s="40"/>
      <c r="B6" s="547" t="s">
        <v>226</v>
      </c>
      <c r="C6" s="538" t="s">
        <v>227</v>
      </c>
      <c r="D6" s="514"/>
      <c r="E6" s="514"/>
      <c r="F6" s="514"/>
      <c r="G6" s="514"/>
      <c r="H6" s="514"/>
      <c r="I6" s="514"/>
      <c r="J6" s="514"/>
      <c r="K6" s="515"/>
      <c r="L6" s="539" t="s">
        <v>189</v>
      </c>
      <c r="M6" s="514"/>
      <c r="N6" s="514"/>
      <c r="O6" s="514"/>
      <c r="P6" s="515"/>
      <c r="Q6" s="540" t="s">
        <v>228</v>
      </c>
      <c r="R6" s="514"/>
      <c r="S6" s="514"/>
      <c r="T6" s="514"/>
      <c r="U6" s="514"/>
      <c r="V6" s="514"/>
      <c r="W6" s="514"/>
      <c r="X6" s="514"/>
      <c r="Y6" s="514"/>
      <c r="Z6" s="515"/>
      <c r="AA6" s="539" t="s">
        <v>229</v>
      </c>
      <c r="AB6" s="514"/>
      <c r="AC6" s="514"/>
      <c r="AD6" s="514"/>
      <c r="AE6" s="515"/>
      <c r="AF6" s="541" t="s">
        <v>230</v>
      </c>
      <c r="AG6" s="514"/>
      <c r="AH6" s="514"/>
      <c r="AI6" s="514"/>
      <c r="AJ6" s="514"/>
      <c r="AK6" s="514"/>
      <c r="AL6" s="515"/>
      <c r="AM6" s="542" t="s">
        <v>231</v>
      </c>
      <c r="AN6" s="514"/>
      <c r="AO6" s="514"/>
      <c r="AP6" s="514"/>
      <c r="AQ6" s="515"/>
      <c r="AR6" s="557" t="s">
        <v>232</v>
      </c>
      <c r="AS6" s="558"/>
    </row>
    <row r="7" spans="1:45" ht="42.75" customHeight="1">
      <c r="A7" s="40"/>
      <c r="B7" s="548"/>
      <c r="C7" s="549" t="s">
        <v>156</v>
      </c>
      <c r="D7" s="549" t="s">
        <v>160</v>
      </c>
      <c r="E7" s="549" t="s">
        <v>164</v>
      </c>
      <c r="F7" s="549" t="s">
        <v>233</v>
      </c>
      <c r="G7" s="549" t="s">
        <v>172</v>
      </c>
      <c r="H7" s="549" t="s">
        <v>234</v>
      </c>
      <c r="I7" s="549" t="s">
        <v>180</v>
      </c>
      <c r="J7" s="549" t="s">
        <v>184</v>
      </c>
      <c r="K7" s="549" t="s">
        <v>186</v>
      </c>
      <c r="L7" s="550" t="s">
        <v>138</v>
      </c>
      <c r="M7" s="550" t="s">
        <v>139</v>
      </c>
      <c r="N7" s="550" t="s">
        <v>110</v>
      </c>
      <c r="O7" s="61"/>
      <c r="P7" s="550" t="s">
        <v>235</v>
      </c>
      <c r="Q7" s="551" t="s">
        <v>236</v>
      </c>
      <c r="R7" s="543" t="s">
        <v>237</v>
      </c>
      <c r="S7" s="515"/>
      <c r="T7" s="552" t="s">
        <v>168</v>
      </c>
      <c r="U7" s="552" t="s">
        <v>170</v>
      </c>
      <c r="V7" s="552" t="s">
        <v>174</v>
      </c>
      <c r="W7" s="552" t="s">
        <v>178</v>
      </c>
      <c r="X7" s="551" t="s">
        <v>238</v>
      </c>
      <c r="Y7" s="553" t="s">
        <v>138</v>
      </c>
      <c r="Z7" s="553" t="s">
        <v>139</v>
      </c>
      <c r="AA7" s="550" t="s">
        <v>138</v>
      </c>
      <c r="AB7" s="550" t="s">
        <v>139</v>
      </c>
      <c r="AC7" s="550" t="s">
        <v>110</v>
      </c>
      <c r="AD7" s="61"/>
      <c r="AE7" s="550" t="s">
        <v>235</v>
      </c>
      <c r="AF7" s="554" t="s">
        <v>182</v>
      </c>
      <c r="AG7" s="554" t="s">
        <v>162</v>
      </c>
      <c r="AH7" s="554" t="s">
        <v>49</v>
      </c>
      <c r="AI7" s="544" t="s">
        <v>191</v>
      </c>
      <c r="AJ7" s="515"/>
      <c r="AK7" s="544" t="s">
        <v>194</v>
      </c>
      <c r="AL7" s="515"/>
      <c r="AM7" s="80" t="s">
        <v>204</v>
      </c>
      <c r="AN7" s="555" t="s">
        <v>232</v>
      </c>
      <c r="AO7" s="80" t="s">
        <v>206</v>
      </c>
      <c r="AP7" s="555" t="s">
        <v>232</v>
      </c>
      <c r="AQ7" s="80" t="s">
        <v>239</v>
      </c>
      <c r="AR7" s="559"/>
      <c r="AS7" s="560"/>
    </row>
    <row r="8" spans="1:45" ht="76.5" customHeight="1">
      <c r="A8" s="40"/>
      <c r="B8" s="548"/>
      <c r="C8" s="548"/>
      <c r="D8" s="548"/>
      <c r="E8" s="548"/>
      <c r="F8" s="548"/>
      <c r="G8" s="548"/>
      <c r="H8" s="548"/>
      <c r="I8" s="548"/>
      <c r="J8" s="548"/>
      <c r="K8" s="548"/>
      <c r="L8" s="548"/>
      <c r="M8" s="548"/>
      <c r="N8" s="548"/>
      <c r="O8" s="60" t="s">
        <v>240</v>
      </c>
      <c r="P8" s="548"/>
      <c r="Q8" s="548"/>
      <c r="R8" s="211" t="s">
        <v>241</v>
      </c>
      <c r="S8" s="211" t="s">
        <v>242</v>
      </c>
      <c r="T8" s="548"/>
      <c r="U8" s="548"/>
      <c r="V8" s="548"/>
      <c r="W8" s="548"/>
      <c r="X8" s="548"/>
      <c r="Y8" s="548"/>
      <c r="Z8" s="548"/>
      <c r="AA8" s="548"/>
      <c r="AB8" s="548"/>
      <c r="AC8" s="548"/>
      <c r="AD8" s="60" t="s">
        <v>240</v>
      </c>
      <c r="AE8" s="548"/>
      <c r="AF8" s="548"/>
      <c r="AG8" s="548"/>
      <c r="AH8" s="548"/>
      <c r="AI8" s="76" t="s">
        <v>243</v>
      </c>
      <c r="AJ8" s="76" t="s">
        <v>156</v>
      </c>
      <c r="AK8" s="76" t="s">
        <v>244</v>
      </c>
      <c r="AL8" s="76" t="s">
        <v>245</v>
      </c>
      <c r="AM8" s="41" t="s">
        <v>246</v>
      </c>
      <c r="AN8" s="556"/>
      <c r="AO8" s="41" t="s">
        <v>246</v>
      </c>
      <c r="AP8" s="556"/>
      <c r="AQ8" s="41" t="s">
        <v>246</v>
      </c>
      <c r="AR8" s="559"/>
      <c r="AS8" s="560"/>
    </row>
    <row r="9" spans="1:45" ht="180">
      <c r="A9" s="29"/>
      <c r="B9" s="125">
        <v>1</v>
      </c>
      <c r="C9" s="48" t="s">
        <v>69</v>
      </c>
      <c r="D9" s="97" t="s">
        <v>276</v>
      </c>
      <c r="E9" s="49" t="s">
        <v>277</v>
      </c>
      <c r="F9" s="48" t="s">
        <v>278</v>
      </c>
      <c r="G9" s="48" t="s">
        <v>279</v>
      </c>
      <c r="H9" s="48" t="s">
        <v>280</v>
      </c>
      <c r="I9" s="48" t="s">
        <v>281</v>
      </c>
      <c r="J9" s="49" t="s">
        <v>80</v>
      </c>
      <c r="K9" s="102" t="s">
        <v>7</v>
      </c>
      <c r="L9" s="49">
        <v>3</v>
      </c>
      <c r="M9" s="269">
        <v>2</v>
      </c>
      <c r="N9" s="49">
        <f t="shared" ref="N9:N10" si="0">+L9*M9</f>
        <v>6</v>
      </c>
      <c r="O9" s="49">
        <f>(IFERROR(VALUE(CONCATENATE(L9,M9)),0))</f>
        <v>32</v>
      </c>
      <c r="P9" s="49">
        <f>(IFERROR(VLOOKUP(O9,'[1]INF GENERAL'!$F$3:$H$27,2,FALSE),0))</f>
        <v>0</v>
      </c>
      <c r="Q9" s="48" t="s">
        <v>282</v>
      </c>
      <c r="R9" s="49" t="s">
        <v>43</v>
      </c>
      <c r="S9" s="49"/>
      <c r="T9" s="77">
        <v>21</v>
      </c>
      <c r="U9" s="77">
        <v>25</v>
      </c>
      <c r="V9" s="77">
        <v>25</v>
      </c>
      <c r="W9" s="77">
        <v>25</v>
      </c>
      <c r="X9" s="109">
        <f t="shared" ref="X9:X12" si="1">(IFERROR(SUM(T9:W9),0))</f>
        <v>96</v>
      </c>
      <c r="Y9" s="49" t="e">
        <f>IF(R9="Preventivo",VLOOKUP(X9,[3]Instructivo!$N$4:$O$24,2),0)</f>
        <v>#N/A</v>
      </c>
      <c r="Z9" s="49">
        <f>IF(S9="Correctivo",VLOOKUP(X9,[3]Instructivo!$N$4:$P$24,3),0)</f>
        <v>0</v>
      </c>
      <c r="AA9" s="49">
        <v>2</v>
      </c>
      <c r="AB9" s="269">
        <v>2</v>
      </c>
      <c r="AC9" s="49">
        <f t="shared" ref="AC9:AC11" si="2">+AA9*AB9</f>
        <v>4</v>
      </c>
      <c r="AD9" s="49">
        <f>(IFERROR(VALUE(CONCATENATE(AA9,AB9)),0))</f>
        <v>22</v>
      </c>
      <c r="AE9" s="49">
        <f>(IFERROR(VLOOKUP(AD9,'[1]INF GENERAL'!$F$3:$H$27,2,FALSE),0))</f>
        <v>0</v>
      </c>
      <c r="AF9" s="95" t="s">
        <v>283</v>
      </c>
      <c r="AG9" s="49" t="s">
        <v>43</v>
      </c>
      <c r="AH9" s="49" t="s">
        <v>43</v>
      </c>
      <c r="AI9" s="48" t="s">
        <v>277</v>
      </c>
      <c r="AJ9" s="48" t="s">
        <v>284</v>
      </c>
      <c r="AK9" s="216">
        <v>44927</v>
      </c>
      <c r="AL9" s="216">
        <v>45291</v>
      </c>
      <c r="AM9" s="96" t="s">
        <v>285</v>
      </c>
      <c r="AN9" s="272" t="s">
        <v>286</v>
      </c>
      <c r="AO9" s="273" t="s">
        <v>287</v>
      </c>
      <c r="AP9" s="272" t="s">
        <v>288</v>
      </c>
      <c r="AQ9" s="274" t="s">
        <v>289</v>
      </c>
      <c r="AR9" s="545" t="s">
        <v>261</v>
      </c>
      <c r="AS9" s="546"/>
    </row>
    <row r="10" spans="1:45" ht="189.75" customHeight="1">
      <c r="A10" s="29"/>
      <c r="B10" s="125">
        <v>2</v>
      </c>
      <c r="C10" s="48" t="s">
        <v>69</v>
      </c>
      <c r="D10" s="97" t="s">
        <v>290</v>
      </c>
      <c r="E10" s="49" t="s">
        <v>277</v>
      </c>
      <c r="F10" s="96" t="s">
        <v>291</v>
      </c>
      <c r="G10" s="96" t="s">
        <v>292</v>
      </c>
      <c r="H10" s="96" t="s">
        <v>293</v>
      </c>
      <c r="I10" s="48" t="s">
        <v>281</v>
      </c>
      <c r="J10" s="49" t="s">
        <v>80</v>
      </c>
      <c r="K10" s="102" t="s">
        <v>21</v>
      </c>
      <c r="L10" s="49">
        <v>3</v>
      </c>
      <c r="M10" s="49">
        <v>2</v>
      </c>
      <c r="N10" s="49">
        <f t="shared" si="0"/>
        <v>6</v>
      </c>
      <c r="O10" s="77">
        <f>(IFERROR(VLOOKUP(N10,[3]Instructivo!$J$3:$L$27,2,FALSE),0))</f>
        <v>0</v>
      </c>
      <c r="P10" s="270" t="s">
        <v>294</v>
      </c>
      <c r="Q10" s="48" t="s">
        <v>295</v>
      </c>
      <c r="R10" s="49" t="s">
        <v>43</v>
      </c>
      <c r="S10" s="49"/>
      <c r="T10" s="77">
        <v>25</v>
      </c>
      <c r="U10" s="77">
        <v>25</v>
      </c>
      <c r="V10" s="77">
        <v>25</v>
      </c>
      <c r="W10" s="77">
        <v>25</v>
      </c>
      <c r="X10" s="109">
        <f t="shared" si="1"/>
        <v>100</v>
      </c>
      <c r="Y10" s="49" t="e">
        <f>IF(R10="Preventivo",VLOOKUP(X10,[4]Instructivo!$P$4:$Q$24,2),0)</f>
        <v>#N/A</v>
      </c>
      <c r="Z10" s="49">
        <f>IF(S10="Correctivo",VLOOKUP(X10,[4]Instructivo!$P$4:$R$24,3),0)</f>
        <v>0</v>
      </c>
      <c r="AA10" s="49">
        <v>2</v>
      </c>
      <c r="AB10" s="269">
        <v>2</v>
      </c>
      <c r="AC10" s="49">
        <f t="shared" si="2"/>
        <v>4</v>
      </c>
      <c r="AD10" s="49">
        <f>IFERROR(VLOOKUP(AC10,[3]Instructivo!$J$3:$L$27,2,FALSE),0)</f>
        <v>0</v>
      </c>
      <c r="AE10" s="49" t="s">
        <v>296</v>
      </c>
      <c r="AF10" s="96" t="s">
        <v>297</v>
      </c>
      <c r="AG10" s="49" t="s">
        <v>43</v>
      </c>
      <c r="AH10" s="49" t="s">
        <v>43</v>
      </c>
      <c r="AI10" s="48" t="s">
        <v>298</v>
      </c>
      <c r="AJ10" s="48" t="s">
        <v>299</v>
      </c>
      <c r="AK10" s="216">
        <v>44927</v>
      </c>
      <c r="AL10" s="216">
        <v>45291</v>
      </c>
      <c r="AM10" s="96" t="s">
        <v>300</v>
      </c>
      <c r="AN10" s="272" t="s">
        <v>286</v>
      </c>
      <c r="AO10" s="273" t="s">
        <v>301</v>
      </c>
      <c r="AP10" s="272" t="s">
        <v>288</v>
      </c>
      <c r="AQ10" s="275" t="s">
        <v>302</v>
      </c>
      <c r="AR10" s="545" t="s">
        <v>261</v>
      </c>
      <c r="AS10" s="546"/>
    </row>
    <row r="11" spans="1:45" ht="111" customHeight="1">
      <c r="A11" s="29"/>
      <c r="B11" s="125">
        <v>3</v>
      </c>
      <c r="C11" s="48" t="s">
        <v>69</v>
      </c>
      <c r="D11" s="97" t="s">
        <v>303</v>
      </c>
      <c r="E11" s="49" t="s">
        <v>277</v>
      </c>
      <c r="F11" s="48" t="s">
        <v>304</v>
      </c>
      <c r="G11" s="48" t="s">
        <v>305</v>
      </c>
      <c r="H11" s="48" t="s">
        <v>280</v>
      </c>
      <c r="I11" s="48" t="s">
        <v>281</v>
      </c>
      <c r="J11" s="49" t="s">
        <v>80</v>
      </c>
      <c r="K11" s="102" t="s">
        <v>7</v>
      </c>
      <c r="L11" s="77">
        <v>3</v>
      </c>
      <c r="M11" s="49">
        <v>2</v>
      </c>
      <c r="N11" s="49">
        <v>6</v>
      </c>
      <c r="O11" s="77">
        <f>(IFERROR(VLOOKUP(N11,[3]Instructivo!$J$3:$L$27,2,FALSE),0))</f>
        <v>0</v>
      </c>
      <c r="P11" s="77" t="s">
        <v>306</v>
      </c>
      <c r="Q11" s="48" t="s">
        <v>307</v>
      </c>
      <c r="R11" s="49" t="s">
        <v>43</v>
      </c>
      <c r="S11" s="49"/>
      <c r="T11" s="77">
        <v>21</v>
      </c>
      <c r="U11" s="77">
        <v>25</v>
      </c>
      <c r="V11" s="77">
        <v>25</v>
      </c>
      <c r="W11" s="77">
        <v>25</v>
      </c>
      <c r="X11" s="109">
        <f t="shared" si="1"/>
        <v>96</v>
      </c>
      <c r="Y11" s="49" t="e">
        <f>IF(R11="Preventivo",VLOOKUP(X11,[3]Instructivo!$N$4:$O$24,2),0)</f>
        <v>#N/A</v>
      </c>
      <c r="Z11" s="49">
        <f>IF(S11="Correctivo",VLOOKUP(X11,[3]Instructivo!$N$4:$P$24,3),0)</f>
        <v>0</v>
      </c>
      <c r="AA11" s="271">
        <v>2</v>
      </c>
      <c r="AB11" s="77">
        <v>2</v>
      </c>
      <c r="AC11" s="49">
        <f t="shared" si="2"/>
        <v>4</v>
      </c>
      <c r="AD11" s="49">
        <f>IFERROR(VLOOKUP(AC11,[3]Instructivo!$J$3:$L$27,2,FALSE),0)</f>
        <v>0</v>
      </c>
      <c r="AE11" s="49" t="s">
        <v>296</v>
      </c>
      <c r="AF11" s="95" t="s">
        <v>308</v>
      </c>
      <c r="AG11" s="49" t="s">
        <v>43</v>
      </c>
      <c r="AH11" s="49" t="s">
        <v>43</v>
      </c>
      <c r="AI11" s="48" t="s">
        <v>277</v>
      </c>
      <c r="AJ11" s="48" t="s">
        <v>284</v>
      </c>
      <c r="AK11" s="216">
        <v>44927</v>
      </c>
      <c r="AL11" s="216">
        <v>45291</v>
      </c>
      <c r="AM11" s="96" t="s">
        <v>309</v>
      </c>
      <c r="AN11" s="272" t="s">
        <v>286</v>
      </c>
      <c r="AO11" s="273" t="s">
        <v>310</v>
      </c>
      <c r="AP11" s="272" t="s">
        <v>288</v>
      </c>
      <c r="AQ11" s="275" t="s">
        <v>311</v>
      </c>
      <c r="AR11" s="545" t="s">
        <v>261</v>
      </c>
      <c r="AS11" s="546"/>
    </row>
    <row r="12" spans="1:45" ht="180">
      <c r="A12" s="29"/>
      <c r="B12" s="125">
        <v>4</v>
      </c>
      <c r="C12" s="48" t="s">
        <v>69</v>
      </c>
      <c r="D12" s="97" t="s">
        <v>276</v>
      </c>
      <c r="E12" s="49" t="s">
        <v>277</v>
      </c>
      <c r="F12" s="48" t="s">
        <v>278</v>
      </c>
      <c r="G12" s="48" t="s">
        <v>279</v>
      </c>
      <c r="H12" s="48" t="s">
        <v>280</v>
      </c>
      <c r="I12" s="48" t="s">
        <v>281</v>
      </c>
      <c r="J12" s="49" t="s">
        <v>80</v>
      </c>
      <c r="K12" s="102" t="s">
        <v>7</v>
      </c>
      <c r="L12" s="77">
        <v>3</v>
      </c>
      <c r="M12" s="77">
        <v>3</v>
      </c>
      <c r="N12" s="49">
        <v>9</v>
      </c>
      <c r="O12" s="77">
        <f>(IFERROR(VLOOKUP(N12,[3]Instructivo!$J$3:$L$27,2,FALSE),0))</f>
        <v>0</v>
      </c>
      <c r="P12" s="77" t="s">
        <v>306</v>
      </c>
      <c r="Q12" s="48" t="s">
        <v>312</v>
      </c>
      <c r="R12" s="49" t="s">
        <v>43</v>
      </c>
      <c r="S12" s="49"/>
      <c r="T12" s="77">
        <v>21</v>
      </c>
      <c r="U12" s="77">
        <v>25</v>
      </c>
      <c r="V12" s="77">
        <v>25</v>
      </c>
      <c r="W12" s="77">
        <v>25</v>
      </c>
      <c r="X12" s="109">
        <f t="shared" si="1"/>
        <v>96</v>
      </c>
      <c r="Y12" s="49" t="e">
        <f>IF(R12="Preventivo",VLOOKUP(X12,[3]Instructivo!$N$4:$O$24,2),0)</f>
        <v>#N/A</v>
      </c>
      <c r="Z12" s="49">
        <f>IF(S12="Correctivo",VLOOKUP(X12,[3]Instructivo!$N$4:$P$24,3),0)</f>
        <v>0</v>
      </c>
      <c r="AA12" s="77">
        <v>2</v>
      </c>
      <c r="AB12" s="77">
        <v>3</v>
      </c>
      <c r="AC12" s="49">
        <v>6</v>
      </c>
      <c r="AD12" s="77">
        <f>IFERROR(VLOOKUP(AC12,[3]Instructivo!$J$3:$L$27,2,FALSE),0)</f>
        <v>0</v>
      </c>
      <c r="AE12" s="270" t="s">
        <v>294</v>
      </c>
      <c r="AF12" s="95" t="s">
        <v>313</v>
      </c>
      <c r="AG12" s="49" t="s">
        <v>43</v>
      </c>
      <c r="AH12" s="49" t="s">
        <v>43</v>
      </c>
      <c r="AI12" s="48" t="s">
        <v>277</v>
      </c>
      <c r="AJ12" s="48" t="s">
        <v>284</v>
      </c>
      <c r="AK12" s="216">
        <v>44927</v>
      </c>
      <c r="AL12" s="216">
        <v>45291</v>
      </c>
      <c r="AM12" s="96" t="s">
        <v>314</v>
      </c>
      <c r="AN12" s="272" t="s">
        <v>286</v>
      </c>
      <c r="AO12" s="273" t="s">
        <v>315</v>
      </c>
      <c r="AP12" s="272" t="s">
        <v>288</v>
      </c>
      <c r="AQ12" s="275" t="s">
        <v>316</v>
      </c>
      <c r="AR12" s="545" t="s">
        <v>261</v>
      </c>
      <c r="AS12" s="546"/>
    </row>
    <row r="13" spans="1:45" ht="18.75" customHeight="1">
      <c r="A13" s="29"/>
      <c r="B13" s="55"/>
      <c r="C13" s="56"/>
      <c r="D13" s="56"/>
      <c r="E13" s="56"/>
      <c r="F13" s="56"/>
      <c r="G13" s="56"/>
      <c r="H13" s="56"/>
      <c r="I13" s="56"/>
      <c r="J13" s="56"/>
      <c r="K13" s="56"/>
      <c r="L13" s="56"/>
      <c r="M13" s="56"/>
      <c r="N13" s="56"/>
      <c r="O13" s="56"/>
      <c r="P13" s="56"/>
      <c r="Q13" s="56"/>
      <c r="R13" s="56"/>
      <c r="S13" s="56"/>
      <c r="T13" s="56"/>
      <c r="U13" s="56"/>
      <c r="V13" s="56"/>
      <c r="W13" s="56"/>
      <c r="X13" s="56"/>
      <c r="Y13" s="56"/>
      <c r="Z13" s="56"/>
      <c r="AA13" s="51"/>
      <c r="AB13" s="56"/>
      <c r="AC13" s="56"/>
      <c r="AD13" s="56"/>
      <c r="AE13" s="56"/>
      <c r="AF13" s="56"/>
      <c r="AG13" s="56"/>
      <c r="AH13" s="56"/>
      <c r="AI13" s="56"/>
      <c r="AJ13" s="56"/>
      <c r="AK13" s="56"/>
      <c r="AL13" s="56"/>
      <c r="AM13" s="56"/>
      <c r="AN13" s="56"/>
      <c r="AO13" s="56"/>
      <c r="AP13" s="276"/>
      <c r="AQ13" s="56"/>
      <c r="AR13" s="56"/>
      <c r="AS13" s="51"/>
    </row>
    <row r="14" spans="1:45" ht="18.75" customHeight="1">
      <c r="A14" s="29"/>
      <c r="B14" s="55"/>
      <c r="C14" s="56"/>
      <c r="D14" s="56"/>
      <c r="E14" s="56"/>
      <c r="F14" s="56"/>
      <c r="G14" s="56"/>
      <c r="H14" s="56"/>
      <c r="I14" s="56"/>
      <c r="J14" s="56"/>
      <c r="K14" s="56"/>
      <c r="L14" s="56"/>
      <c r="M14" s="56"/>
      <c r="N14" s="56"/>
      <c r="O14" s="56"/>
      <c r="P14" s="56"/>
      <c r="Q14" s="56"/>
      <c r="R14" s="56"/>
      <c r="S14" s="56"/>
      <c r="T14" s="56"/>
      <c r="U14" s="56"/>
      <c r="V14" s="56"/>
      <c r="W14" s="56"/>
      <c r="X14" s="56"/>
      <c r="Y14" s="56"/>
      <c r="Z14" s="56"/>
      <c r="AA14" s="51"/>
      <c r="AB14" s="56"/>
      <c r="AC14" s="56"/>
      <c r="AD14" s="56"/>
      <c r="AE14" s="56"/>
      <c r="AF14" s="56"/>
      <c r="AG14" s="56"/>
      <c r="AH14" s="56"/>
      <c r="AI14" s="56"/>
      <c r="AJ14" s="56"/>
      <c r="AK14" s="56"/>
      <c r="AL14" s="56"/>
      <c r="AM14" s="56"/>
      <c r="AN14" s="56"/>
      <c r="AO14" s="56"/>
      <c r="AP14" s="56"/>
      <c r="AQ14" s="56"/>
      <c r="AR14" s="56"/>
      <c r="AS14" s="51"/>
    </row>
    <row r="15" spans="1:45" ht="18.75" customHeight="1">
      <c r="A15" s="29"/>
      <c r="B15" s="55"/>
      <c r="C15" s="56"/>
      <c r="D15" s="56"/>
      <c r="E15" s="56"/>
      <c r="F15" s="56"/>
      <c r="G15" s="56"/>
      <c r="H15" s="56"/>
      <c r="I15" s="56"/>
      <c r="J15" s="56"/>
      <c r="K15" s="56"/>
      <c r="L15" s="56"/>
      <c r="M15" s="56"/>
      <c r="N15" s="56"/>
      <c r="O15" s="56"/>
      <c r="P15" s="56"/>
      <c r="Q15" s="56"/>
      <c r="R15" s="56"/>
      <c r="S15" s="56"/>
      <c r="T15" s="56"/>
      <c r="U15" s="56"/>
      <c r="V15" s="56"/>
      <c r="W15" s="56"/>
      <c r="X15" s="56"/>
      <c r="Y15" s="56"/>
      <c r="Z15" s="56"/>
      <c r="AA15" s="51"/>
      <c r="AB15" s="56"/>
      <c r="AC15" s="56"/>
      <c r="AD15" s="56"/>
      <c r="AE15" s="56"/>
      <c r="AF15" s="56"/>
      <c r="AG15" s="56"/>
      <c r="AH15" s="56"/>
      <c r="AI15" s="56"/>
      <c r="AJ15" s="56"/>
      <c r="AK15" s="56"/>
      <c r="AL15" s="56"/>
      <c r="AM15" s="56"/>
      <c r="AN15" s="56"/>
      <c r="AO15" s="56"/>
      <c r="AP15" s="56"/>
      <c r="AQ15" s="56"/>
      <c r="AR15" s="56"/>
      <c r="AS15" s="51"/>
    </row>
    <row r="16" spans="1:45" ht="24.75" customHeight="1">
      <c r="A16" s="29"/>
      <c r="B16" s="50"/>
      <c r="C16" s="513" t="s">
        <v>317</v>
      </c>
      <c r="D16" s="514"/>
      <c r="E16" s="514"/>
      <c r="F16" s="514"/>
      <c r="G16" s="514"/>
      <c r="H16" s="515"/>
      <c r="I16" s="54"/>
      <c r="J16" s="54"/>
      <c r="K16" s="51"/>
      <c r="L16" s="2"/>
      <c r="M16" s="2"/>
      <c r="N16" s="2"/>
      <c r="O16" s="2"/>
      <c r="P16" s="2"/>
      <c r="Q16" s="2"/>
      <c r="R16" s="2"/>
      <c r="S16" s="2"/>
      <c r="T16" s="2"/>
      <c r="U16" s="2"/>
      <c r="V16" s="2"/>
      <c r="W16" s="2"/>
      <c r="X16" s="2"/>
      <c r="Y16" s="2"/>
      <c r="Z16" s="2"/>
      <c r="AA16" s="51"/>
      <c r="AB16" s="56"/>
      <c r="AC16" s="56"/>
      <c r="AD16" s="51"/>
      <c r="AE16" s="56"/>
      <c r="AF16" s="56"/>
      <c r="AG16" s="56"/>
      <c r="AH16" s="56"/>
      <c r="AI16" s="56"/>
      <c r="AJ16" s="56"/>
      <c r="AK16" s="56"/>
      <c r="AL16" s="56"/>
      <c r="AM16" s="56"/>
      <c r="AN16" s="56"/>
      <c r="AO16" s="56"/>
      <c r="AP16" s="56"/>
      <c r="AQ16" s="56"/>
      <c r="AR16" s="56"/>
      <c r="AS16" s="51"/>
    </row>
    <row r="17" spans="1:45" ht="90" customHeight="1">
      <c r="A17" s="29"/>
      <c r="B17" s="55"/>
      <c r="C17" s="516" t="s">
        <v>318</v>
      </c>
      <c r="D17" s="515"/>
      <c r="E17" s="516" t="s">
        <v>319</v>
      </c>
      <c r="F17" s="515"/>
      <c r="G17" s="517" t="s">
        <v>320</v>
      </c>
      <c r="H17" s="515"/>
      <c r="I17" s="56"/>
      <c r="J17" s="56"/>
      <c r="K17" s="56"/>
      <c r="L17" s="56"/>
      <c r="M17" s="56"/>
      <c r="N17" s="56"/>
      <c r="O17" s="56"/>
      <c r="P17" s="56"/>
      <c r="Q17" s="56"/>
      <c r="R17" s="56"/>
      <c r="S17" s="56"/>
      <c r="T17" s="56"/>
      <c r="U17" s="56"/>
      <c r="V17" s="56"/>
      <c r="W17" s="56"/>
      <c r="X17" s="56"/>
      <c r="Y17" s="56"/>
      <c r="Z17" s="56"/>
      <c r="AA17" s="51"/>
      <c r="AB17" s="56"/>
      <c r="AC17" s="56"/>
      <c r="AD17" s="56"/>
      <c r="AE17" s="56"/>
      <c r="AF17" s="56"/>
      <c r="AG17" s="56"/>
      <c r="AH17" s="56"/>
      <c r="AI17" s="56"/>
      <c r="AJ17" s="56"/>
      <c r="AK17" s="56"/>
      <c r="AL17" s="56"/>
      <c r="AM17" s="56"/>
      <c r="AN17" s="56"/>
      <c r="AO17" s="56"/>
      <c r="AP17" s="56"/>
      <c r="AQ17" s="56"/>
      <c r="AR17" s="56"/>
      <c r="AS17" s="51"/>
    </row>
    <row r="18" spans="1:45" ht="18.75" customHeight="1">
      <c r="A18" s="29"/>
      <c r="B18" s="55"/>
      <c r="C18" s="56"/>
      <c r="D18" s="56"/>
      <c r="E18" s="56"/>
      <c r="F18" s="56"/>
      <c r="G18" s="56"/>
      <c r="H18" s="56"/>
      <c r="I18" s="56"/>
      <c r="J18" s="56"/>
      <c r="K18" s="56"/>
      <c r="L18" s="56"/>
      <c r="M18" s="56"/>
      <c r="N18" s="56"/>
      <c r="O18" s="56"/>
      <c r="P18" s="56"/>
      <c r="Q18" s="56"/>
      <c r="R18" s="56"/>
      <c r="S18" s="56"/>
      <c r="T18" s="56"/>
      <c r="U18" s="56"/>
      <c r="V18" s="56"/>
      <c r="W18" s="56"/>
      <c r="X18" s="56"/>
      <c r="Y18" s="56"/>
      <c r="Z18" s="56"/>
      <c r="AA18" s="51"/>
      <c r="AB18" s="56"/>
      <c r="AC18" s="56"/>
      <c r="AD18" s="56"/>
      <c r="AE18" s="56"/>
      <c r="AF18" s="56"/>
      <c r="AG18" s="56"/>
      <c r="AH18" s="56"/>
      <c r="AI18" s="56"/>
      <c r="AJ18" s="56"/>
      <c r="AK18" s="56"/>
      <c r="AL18" s="56"/>
      <c r="AM18" s="56"/>
      <c r="AN18" s="56"/>
      <c r="AO18" s="56"/>
      <c r="AP18" s="56"/>
      <c r="AQ18" s="56"/>
      <c r="AR18" s="56"/>
      <c r="AS18" s="51"/>
    </row>
    <row r="19" spans="1:45"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1"/>
      <c r="AB19" s="56"/>
      <c r="AC19" s="56"/>
      <c r="AD19" s="56"/>
      <c r="AE19" s="56"/>
      <c r="AF19" s="56"/>
      <c r="AG19" s="56"/>
      <c r="AH19" s="56"/>
      <c r="AI19" s="56"/>
      <c r="AJ19" s="56"/>
      <c r="AK19" s="56"/>
      <c r="AL19" s="56"/>
      <c r="AM19" s="56"/>
      <c r="AN19" s="56"/>
      <c r="AO19" s="56"/>
      <c r="AP19" s="56"/>
      <c r="AQ19" s="56"/>
      <c r="AR19" s="56"/>
      <c r="AS19" s="51"/>
    </row>
    <row r="20" spans="1:45"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1"/>
      <c r="AB20" s="56"/>
      <c r="AC20" s="56"/>
      <c r="AD20" s="56"/>
      <c r="AE20" s="56"/>
      <c r="AF20" s="56"/>
      <c r="AG20" s="56"/>
      <c r="AH20" s="56"/>
      <c r="AI20" s="56"/>
      <c r="AJ20" s="56"/>
      <c r="AK20" s="56"/>
      <c r="AL20" s="56"/>
      <c r="AM20" s="56"/>
      <c r="AN20" s="56"/>
      <c r="AO20" s="56"/>
      <c r="AP20" s="56"/>
      <c r="AQ20" s="56"/>
      <c r="AR20" s="56"/>
      <c r="AS20" s="51"/>
    </row>
    <row r="21" spans="1:45" ht="18.75" customHeight="1">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1"/>
      <c r="AB21" s="56"/>
      <c r="AC21" s="56"/>
      <c r="AD21" s="56"/>
      <c r="AE21" s="56"/>
      <c r="AF21" s="56"/>
      <c r="AG21" s="56"/>
      <c r="AH21" s="56"/>
      <c r="AI21" s="56"/>
      <c r="AJ21" s="56"/>
      <c r="AK21" s="56"/>
      <c r="AL21" s="56"/>
      <c r="AM21" s="56"/>
      <c r="AN21" s="56"/>
      <c r="AO21" s="56"/>
      <c r="AP21" s="56"/>
      <c r="AQ21" s="56"/>
      <c r="AR21" s="56"/>
      <c r="AS21" s="51"/>
    </row>
    <row r="22" spans="1:45" ht="18.75" customHeight="1">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1"/>
      <c r="AB22" s="56"/>
      <c r="AC22" s="56"/>
      <c r="AD22" s="56"/>
      <c r="AE22" s="56"/>
      <c r="AF22" s="56"/>
      <c r="AG22" s="56"/>
      <c r="AH22" s="56"/>
      <c r="AI22" s="56"/>
      <c r="AJ22" s="56"/>
      <c r="AK22" s="56"/>
      <c r="AL22" s="56"/>
      <c r="AM22" s="56"/>
      <c r="AN22" s="56"/>
      <c r="AO22" s="56"/>
      <c r="AP22" s="56"/>
      <c r="AQ22" s="56"/>
      <c r="AR22" s="56"/>
      <c r="AS22" s="51"/>
    </row>
    <row r="23" spans="1:45" ht="21" customHeight="1">
      <c r="A23" s="29"/>
      <c r="B23" s="50"/>
      <c r="C23" s="51"/>
      <c r="D23" s="57"/>
      <c r="E23" s="57"/>
      <c r="F23" s="57"/>
      <c r="G23" s="57"/>
      <c r="H23" s="57"/>
      <c r="I23" s="57"/>
      <c r="J23" s="57"/>
      <c r="K23" s="57"/>
      <c r="L23" s="57"/>
      <c r="M23" s="57"/>
      <c r="N23" s="57"/>
      <c r="O23" s="57"/>
      <c r="P23" s="57"/>
      <c r="Q23" s="57"/>
      <c r="R23" s="57"/>
      <c r="S23" s="57"/>
      <c r="T23" s="57"/>
      <c r="U23" s="57"/>
      <c r="V23" s="57"/>
      <c r="W23" s="57"/>
      <c r="X23" s="57"/>
      <c r="Y23" s="57"/>
      <c r="Z23" s="57"/>
      <c r="AA23" s="51"/>
      <c r="AB23" s="57"/>
      <c r="AC23" s="57"/>
      <c r="AD23" s="57"/>
      <c r="AE23" s="57"/>
      <c r="AF23" s="57"/>
      <c r="AG23" s="57"/>
      <c r="AH23" s="57"/>
      <c r="AI23" s="57"/>
      <c r="AJ23" s="57"/>
      <c r="AK23" s="57"/>
      <c r="AL23" s="57"/>
      <c r="AM23" s="57"/>
      <c r="AN23" s="57"/>
      <c r="AO23" s="57"/>
      <c r="AP23" s="57"/>
      <c r="AQ23" s="57"/>
      <c r="AR23" s="57"/>
      <c r="AS23" s="51"/>
    </row>
    <row r="24" spans="1:45" ht="26.25" customHeight="1">
      <c r="A24" s="29"/>
      <c r="B24" s="50"/>
      <c r="C24" s="51"/>
      <c r="D24" s="58"/>
      <c r="E24" s="58"/>
      <c r="F24" s="58"/>
      <c r="G24" s="58"/>
      <c r="H24" s="58"/>
      <c r="I24" s="58"/>
      <c r="J24" s="58"/>
      <c r="K24" s="58"/>
      <c r="L24" s="58"/>
      <c r="M24" s="58"/>
      <c r="N24" s="58"/>
      <c r="O24" s="58"/>
      <c r="P24" s="58"/>
      <c r="Q24" s="58"/>
      <c r="R24" s="58"/>
      <c r="S24" s="58"/>
      <c r="T24" s="58"/>
      <c r="U24" s="58"/>
      <c r="V24" s="58"/>
      <c r="W24" s="58"/>
      <c r="X24" s="58"/>
      <c r="Y24" s="58"/>
      <c r="Z24" s="58"/>
      <c r="AA24" s="51"/>
      <c r="AB24" s="51"/>
      <c r="AC24" s="51"/>
      <c r="AD24" s="51"/>
      <c r="AE24" s="51"/>
      <c r="AF24" s="51"/>
      <c r="AG24" s="51"/>
      <c r="AH24" s="51"/>
      <c r="AI24" s="51"/>
      <c r="AJ24" s="51"/>
      <c r="AK24" s="51"/>
      <c r="AL24" s="51"/>
      <c r="AM24" s="51"/>
      <c r="AN24" s="51"/>
      <c r="AO24" s="51"/>
      <c r="AP24" s="51"/>
      <c r="AQ24" s="51"/>
      <c r="AR24" s="51"/>
      <c r="AS24" s="51"/>
    </row>
    <row r="25" spans="1:45" ht="21" customHeight="1">
      <c r="A25" s="29"/>
      <c r="B25" s="50"/>
      <c r="C25" s="51"/>
      <c r="D25" s="58"/>
      <c r="E25" s="58"/>
      <c r="F25" s="58"/>
      <c r="G25" s="58"/>
      <c r="H25" s="58"/>
      <c r="I25" s="58"/>
      <c r="J25" s="58"/>
      <c r="K25" s="58"/>
      <c r="L25" s="58"/>
      <c r="M25" s="58"/>
      <c r="N25" s="58"/>
      <c r="O25" s="58"/>
      <c r="P25" s="58"/>
      <c r="Q25" s="58"/>
      <c r="R25" s="58"/>
      <c r="S25" s="58"/>
      <c r="T25" s="58"/>
      <c r="U25" s="58"/>
      <c r="V25" s="58"/>
      <c r="W25" s="58"/>
      <c r="X25" s="58"/>
      <c r="Y25" s="58"/>
      <c r="Z25" s="58"/>
      <c r="AA25" s="51"/>
      <c r="AB25" s="51"/>
      <c r="AC25" s="51"/>
      <c r="AD25" s="51"/>
      <c r="AE25" s="51"/>
      <c r="AF25" s="51"/>
      <c r="AG25" s="51"/>
      <c r="AH25" s="51"/>
      <c r="AI25" s="51"/>
      <c r="AJ25" s="51"/>
      <c r="AK25" s="51"/>
      <c r="AL25" s="51"/>
      <c r="AM25" s="51"/>
      <c r="AN25" s="51"/>
      <c r="AO25" s="51"/>
      <c r="AP25" s="51"/>
      <c r="AQ25" s="51"/>
      <c r="AR25" s="51"/>
      <c r="AS25" s="51"/>
    </row>
    <row r="26" spans="1:45" ht="21" customHeight="1">
      <c r="A26" s="29"/>
      <c r="B26" s="50"/>
      <c r="C26" s="51"/>
      <c r="D26" s="58"/>
      <c r="E26" s="58"/>
      <c r="F26" s="58"/>
      <c r="G26" s="58"/>
      <c r="H26" s="58"/>
      <c r="I26" s="58"/>
      <c r="J26" s="58"/>
      <c r="K26" s="58"/>
      <c r="L26" s="58"/>
      <c r="M26" s="58"/>
      <c r="N26" s="58"/>
      <c r="O26" s="58"/>
      <c r="P26" s="58"/>
      <c r="Q26" s="58"/>
      <c r="R26" s="58"/>
      <c r="S26" s="58"/>
      <c r="T26" s="58"/>
      <c r="U26" s="58"/>
      <c r="V26" s="58"/>
      <c r="W26" s="58"/>
      <c r="X26" s="58"/>
      <c r="Y26" s="58"/>
      <c r="Z26" s="58"/>
      <c r="AA26" s="51"/>
      <c r="AB26" s="51"/>
      <c r="AC26" s="51"/>
      <c r="AD26" s="51"/>
      <c r="AE26" s="51"/>
      <c r="AF26" s="51"/>
      <c r="AG26" s="51"/>
      <c r="AH26" s="51"/>
      <c r="AI26" s="51"/>
      <c r="AJ26" s="51"/>
      <c r="AK26" s="51"/>
      <c r="AL26" s="51"/>
      <c r="AM26" s="51"/>
      <c r="AN26" s="51"/>
      <c r="AO26" s="51"/>
      <c r="AP26" s="51"/>
      <c r="AQ26" s="51"/>
      <c r="AR26" s="51"/>
      <c r="AS26" s="51"/>
    </row>
    <row r="27" spans="1:45" ht="21" customHeight="1">
      <c r="A27" s="29"/>
      <c r="B27" s="50"/>
      <c r="C27" s="51"/>
      <c r="D27" s="58"/>
      <c r="E27" s="58"/>
      <c r="F27" s="58"/>
      <c r="G27" s="58"/>
      <c r="H27" s="58"/>
      <c r="I27" s="58"/>
      <c r="J27" s="58"/>
      <c r="K27" s="58"/>
      <c r="L27" s="58"/>
      <c r="M27" s="58"/>
      <c r="N27" s="58"/>
      <c r="O27" s="58"/>
      <c r="P27" s="58"/>
      <c r="Q27" s="58"/>
      <c r="R27" s="58"/>
      <c r="S27" s="58"/>
      <c r="T27" s="58"/>
      <c r="U27" s="58"/>
      <c r="V27" s="58"/>
      <c r="W27" s="58"/>
      <c r="X27" s="58"/>
      <c r="Y27" s="58"/>
      <c r="Z27" s="58"/>
      <c r="AA27" s="51"/>
      <c r="AB27" s="51"/>
      <c r="AC27" s="51"/>
      <c r="AD27" s="51"/>
      <c r="AE27" s="51"/>
      <c r="AF27" s="51"/>
      <c r="AG27" s="51"/>
      <c r="AH27" s="51"/>
      <c r="AI27" s="51"/>
      <c r="AJ27" s="51"/>
      <c r="AK27" s="51"/>
      <c r="AL27" s="51"/>
      <c r="AM27" s="51"/>
      <c r="AN27" s="51"/>
      <c r="AO27" s="51"/>
      <c r="AP27" s="51"/>
      <c r="AQ27" s="51"/>
      <c r="AR27" s="51"/>
      <c r="AS27" s="51"/>
    </row>
    <row r="28" spans="1:45" ht="21" customHeight="1">
      <c r="A28" s="29"/>
      <c r="B28" s="50"/>
      <c r="C28" s="51"/>
      <c r="D28" s="51"/>
      <c r="E28" s="51"/>
      <c r="F28" s="51"/>
      <c r="G28" s="51"/>
      <c r="H28" s="51"/>
      <c r="I28" s="51"/>
      <c r="J28" s="51"/>
      <c r="K28" s="51"/>
      <c r="L28" s="58"/>
      <c r="M28" s="58"/>
      <c r="N28" s="58"/>
      <c r="O28" s="58"/>
      <c r="P28" s="58"/>
      <c r="Q28" s="58"/>
      <c r="R28" s="58"/>
      <c r="S28" s="58"/>
      <c r="T28" s="58"/>
      <c r="U28" s="58"/>
      <c r="V28" s="58"/>
      <c r="W28" s="58"/>
      <c r="X28" s="58"/>
      <c r="Y28" s="58"/>
      <c r="Z28" s="58"/>
      <c r="AA28" s="51"/>
      <c r="AB28" s="51"/>
      <c r="AC28" s="51"/>
      <c r="AD28" s="51"/>
      <c r="AE28" s="51"/>
      <c r="AF28" s="51"/>
      <c r="AG28" s="51"/>
      <c r="AH28" s="51"/>
      <c r="AI28" s="51"/>
      <c r="AJ28" s="51"/>
      <c r="AK28" s="51"/>
      <c r="AL28" s="51"/>
      <c r="AM28" s="51"/>
      <c r="AN28" s="51"/>
      <c r="AO28" s="51"/>
      <c r="AP28" s="51"/>
      <c r="AQ28" s="51"/>
      <c r="AR28" s="51"/>
      <c r="AS28" s="51"/>
    </row>
    <row r="29" spans="1:45" ht="27" customHeight="1">
      <c r="A29" s="29"/>
      <c r="B29" s="5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row>
    <row r="30" spans="1:45" ht="30" customHeight="1">
      <c r="A30" s="29"/>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row>
    <row r="31" spans="1:45" ht="28.5" customHeight="1">
      <c r="A31" s="29"/>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row>
    <row r="32" spans="1:45" ht="24.75" customHeight="1">
      <c r="A32" s="29"/>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row>
    <row r="33" spans="1:45" ht="28.5" customHeight="1">
      <c r="A33" s="2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row>
    <row r="34" spans="1:45" ht="27" customHeight="1">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row>
    <row r="35" spans="1:45" ht="30.75"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row>
    <row r="36" spans="1:45" ht="24.75"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row>
    <row r="37" spans="1:45" ht="27"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row>
    <row r="38" spans="1:45" ht="25.5"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row>
    <row r="39" spans="1:45" ht="33.75"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row>
    <row r="40" spans="1:45" ht="30.75"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row>
    <row r="41" spans="1:45" ht="30.75"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row>
    <row r="42" spans="1:45" ht="36.75"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row>
    <row r="43" spans="1:45" ht="24.75"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row>
    <row r="44" spans="1:45" ht="27.7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row>
    <row r="45" spans="1:45" ht="24.7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row>
    <row r="46" spans="1:45" ht="17.2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row>
    <row r="47" spans="1:45" ht="14.2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row>
    <row r="48" spans="1:45" ht="27.7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row>
    <row r="49" spans="1:45" ht="28.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row>
    <row r="50" spans="1:45" ht="33.7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row>
    <row r="51" spans="1:45" ht="25.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row>
    <row r="52" spans="1:45" ht="18.7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row>
    <row r="53" spans="1:45" ht="18.7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row>
    <row r="54" spans="1:45" ht="18.7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row>
    <row r="55" spans="1:45" ht="18.7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row>
    <row r="56" spans="1:45" ht="18.7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row>
    <row r="57" spans="1:45" ht="18.7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row>
    <row r="58" spans="1:45"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row>
    <row r="59" spans="1:45"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row>
    <row r="60" spans="1:45"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row>
    <row r="61" spans="1:45"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row>
    <row r="62" spans="1:45"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row>
    <row r="63" spans="1:45"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row>
    <row r="64" spans="1:45"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row>
    <row r="65" spans="1:45"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row>
    <row r="66" spans="1:45"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row>
    <row r="67" spans="1:45"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row>
    <row r="68" spans="1:45"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row>
    <row r="69" spans="1:45"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row>
    <row r="70" spans="1:45"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row>
    <row r="71" spans="1:45"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row>
    <row r="72" spans="1:45"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row>
    <row r="73" spans="1:45"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row>
    <row r="74" spans="1:45"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row>
    <row r="75" spans="1:45"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row>
    <row r="76" spans="1:45"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row>
    <row r="77" spans="1:45"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row>
    <row r="78" spans="1:45"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row>
    <row r="79" spans="1:45"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row>
    <row r="80" spans="1:45"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row>
    <row r="81" spans="1:45"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row>
    <row r="82" spans="1:45"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row>
    <row r="83" spans="1:45"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row>
    <row r="84" spans="1:45"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row>
    <row r="85" spans="1:45"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row>
    <row r="86" spans="1:45"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row>
    <row r="87" spans="1:45"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row>
    <row r="88" spans="1:45"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row>
    <row r="89" spans="1:45"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row>
    <row r="90" spans="1:45"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row>
    <row r="91" spans="1:45"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row>
    <row r="92" spans="1:45"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row>
    <row r="93" spans="1:45"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row>
    <row r="94" spans="1:45"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row>
    <row r="95" spans="1:45"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row>
    <row r="96" spans="1:45"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row>
    <row r="97" spans="1:45"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row>
    <row r="98" spans="1:45"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row>
    <row r="99" spans="1:45"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row>
    <row r="100" spans="1:45"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row>
    <row r="101" spans="1:45"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row>
    <row r="102" spans="1:45"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row>
    <row r="103" spans="1:45"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row>
    <row r="104" spans="1:45"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row>
    <row r="105" spans="1:45"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row>
    <row r="106" spans="1:45"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row>
    <row r="107" spans="1:45"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row>
    <row r="108" spans="1:45"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row>
    <row r="109" spans="1:45"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row>
    <row r="110" spans="1:45"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row>
    <row r="111" spans="1:45"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row>
    <row r="112" spans="1:45"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row>
    <row r="113" spans="1:45"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row>
    <row r="114" spans="1:45"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row>
    <row r="115" spans="1:45"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row>
    <row r="116" spans="1:45"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row>
    <row r="117" spans="1:45"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row>
    <row r="118" spans="1:45"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row>
    <row r="119" spans="1:45"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row>
    <row r="120" spans="1:45"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row>
    <row r="121" spans="1:45"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row>
    <row r="122" spans="1:45"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row>
    <row r="123" spans="1:45"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row>
    <row r="124" spans="1:45"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row>
    <row r="125" spans="1:45"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row>
    <row r="126" spans="1:45"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row>
    <row r="127" spans="1:45"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row>
    <row r="128" spans="1:45"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row>
    <row r="129" spans="1:45"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row>
    <row r="130" spans="1:45"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row>
    <row r="131" spans="1:45"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row>
    <row r="132" spans="1:45"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row>
    <row r="133" spans="1:45"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row>
    <row r="134" spans="1:45"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row>
    <row r="135" spans="1:45"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row>
    <row r="136" spans="1:45"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row>
    <row r="137" spans="1:45"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row>
    <row r="138" spans="1:45"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row>
    <row r="139" spans="1:45"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row>
    <row r="140" spans="1:45"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row>
    <row r="141" spans="1:45"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row>
    <row r="142" spans="1:45"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row>
    <row r="143" spans="1:45"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row>
    <row r="144" spans="1:45"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row>
    <row r="145" spans="1:45"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row>
    <row r="146" spans="1:45"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row>
    <row r="147" spans="1:45"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row>
    <row r="148" spans="1:45"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row>
    <row r="149" spans="1:45"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row>
    <row r="150" spans="1:45"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row>
    <row r="151" spans="1:45"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row>
    <row r="152" spans="1:45"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row>
    <row r="153" spans="1:45"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row>
    <row r="154" spans="1:45"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row>
    <row r="155" spans="1:45"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row>
    <row r="156" spans="1:45"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row>
    <row r="157" spans="1:45"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row>
    <row r="158" spans="1:45"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row>
    <row r="159" spans="1:45"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row>
    <row r="160" spans="1:45"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row>
    <row r="161" spans="1:45"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row>
    <row r="162" spans="1:45"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row>
    <row r="163" spans="1:45"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row>
    <row r="164" spans="1:45"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row>
    <row r="165" spans="1:45"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row>
    <row r="166" spans="1:45"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row>
    <row r="167" spans="1:45"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row>
    <row r="168" spans="1:45"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row>
    <row r="169" spans="1:45"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row>
    <row r="170" spans="1:45"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row>
    <row r="171" spans="1:45"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row>
    <row r="172" spans="1:45"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row>
    <row r="173" spans="1:45"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row>
    <row r="174" spans="1:45"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row>
    <row r="175" spans="1:45"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row>
    <row r="176" spans="1:45"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row>
    <row r="177" spans="1:45"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row>
    <row r="178" spans="1:45"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row>
    <row r="179" spans="1:45"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row>
    <row r="180" spans="1:45"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row>
    <row r="181" spans="1:45"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row>
    <row r="182" spans="1:45"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row>
    <row r="183" spans="1:45"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row>
    <row r="184" spans="1:45"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row>
    <row r="185" spans="1:45"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row>
    <row r="186" spans="1:45"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row>
    <row r="187" spans="1:45"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row>
    <row r="188" spans="1:45"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row>
    <row r="189" spans="1:45"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row>
    <row r="190" spans="1:45"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row>
    <row r="191" spans="1:45"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row>
    <row r="192" spans="1:45"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row>
    <row r="193" spans="1:45"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row>
    <row r="194" spans="1:45"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row>
    <row r="195" spans="1:45"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row>
    <row r="196" spans="1:45"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row>
    <row r="197" spans="1:45"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row>
    <row r="198" spans="1:45"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row>
    <row r="199" spans="1:45"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row>
    <row r="200" spans="1:45"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row>
    <row r="201" spans="1:45"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row>
    <row r="202" spans="1:45"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row>
    <row r="203" spans="1:45"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row>
    <row r="204" spans="1:45"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row>
    <row r="205" spans="1:45"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row>
    <row r="206" spans="1:45"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row>
    <row r="207" spans="1:45"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row>
    <row r="208" spans="1:45"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row>
    <row r="209" spans="1:45"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row>
    <row r="210" spans="1:45"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row>
    <row r="211" spans="1:45"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row>
    <row r="212" spans="1:45"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row>
    <row r="213" spans="1:45"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row>
    <row r="214" spans="1:45"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row>
    <row r="215" spans="1:45"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row>
    <row r="216" spans="1:45"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row>
    <row r="217" spans="1:45"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row>
    <row r="218" spans="1:45"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row>
    <row r="219" spans="1:45"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row>
    <row r="220" spans="1:45"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row>
    <row r="221" spans="1:45"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row>
    <row r="222" spans="1:45"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row>
    <row r="223" spans="1:45"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row>
    <row r="224" spans="1:45"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row>
    <row r="225" spans="1:45"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row>
    <row r="226" spans="1:45"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row>
    <row r="227" spans="1:45"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row>
    <row r="228" spans="1:45"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row>
    <row r="229" spans="1:45"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row>
    <row r="230" spans="1:45"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row>
    <row r="231" spans="1:45"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row>
    <row r="232" spans="1:45"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row>
    <row r="233" spans="1:45"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row>
    <row r="234" spans="1:45"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row>
    <row r="235" spans="1:45"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row>
    <row r="236" spans="1:45"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row>
    <row r="237" spans="1:45"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row>
    <row r="238" spans="1:45"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row>
    <row r="239" spans="1:45"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row>
    <row r="240" spans="1:45"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row>
    <row r="241" spans="1:45"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row>
    <row r="242" spans="1:45"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row>
    <row r="243" spans="1:45"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row>
    <row r="244" spans="1:45"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row>
    <row r="245" spans="1:45"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row>
    <row r="246" spans="1:45"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row>
    <row r="247" spans="1:45"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row>
    <row r="248" spans="1:45"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row>
    <row r="249" spans="1:45"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row>
    <row r="250" spans="1:45"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row>
    <row r="251" spans="1:45"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row>
    <row r="252" spans="1:45"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row>
    <row r="253" spans="1:45"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row>
    <row r="254" spans="1:45"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row>
    <row r="255" spans="1:45"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row>
    <row r="256" spans="1:45"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row>
    <row r="257" spans="1:45"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row>
    <row r="258" spans="1:45"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row>
    <row r="259" spans="1:45"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row>
    <row r="260" spans="1:45"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row>
    <row r="261" spans="1:45"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row>
    <row r="262" spans="1:45"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row>
    <row r="263" spans="1:45"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row>
    <row r="264" spans="1:45"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row>
    <row r="265" spans="1:45"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row>
    <row r="266" spans="1:45"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row>
    <row r="267" spans="1:45"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row>
    <row r="268" spans="1:45"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row>
    <row r="269" spans="1:45"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row>
    <row r="270" spans="1:45"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row>
    <row r="271" spans="1:45"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row>
    <row r="272" spans="1:45"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row>
    <row r="273" spans="1:45"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row>
    <row r="274" spans="1:45"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row>
    <row r="275" spans="1:45"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row>
    <row r="276" spans="1:45"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row>
    <row r="277" spans="1:45"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row>
    <row r="278" spans="1:45"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row>
    <row r="279" spans="1:45"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row>
    <row r="280" spans="1:45"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row>
    <row r="281" spans="1:45"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row>
    <row r="282" spans="1:45"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row>
    <row r="283" spans="1:45"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row>
    <row r="284" spans="1:45"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row>
    <row r="285" spans="1:45"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row>
    <row r="286" spans="1:45"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row>
    <row r="287" spans="1:45"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row>
    <row r="288" spans="1:45"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row>
    <row r="289" spans="1:45"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row>
    <row r="290" spans="1:45"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row>
    <row r="291" spans="1:45"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row>
    <row r="292" spans="1:45"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row>
    <row r="293" spans="1:45"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row>
    <row r="294" spans="1:45"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row>
    <row r="295" spans="1:45"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row>
    <row r="296" spans="1:45"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row>
    <row r="297" spans="1:45"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row>
    <row r="298" spans="1:45"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row>
    <row r="299" spans="1:45"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row>
    <row r="300" spans="1:45"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row>
    <row r="301" spans="1:45"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row>
    <row r="302" spans="1:45"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row>
    <row r="303" spans="1:45"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row>
    <row r="304" spans="1:45"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row>
    <row r="305" spans="1:45"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row>
    <row r="306" spans="1:45"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row>
    <row r="307" spans="1:45"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row>
    <row r="308" spans="1:45"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row>
    <row r="309" spans="1:45"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row>
    <row r="310" spans="1:45"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row>
    <row r="311" spans="1:45"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row>
    <row r="312" spans="1:45"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row>
    <row r="313" spans="1:45"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row>
    <row r="314" spans="1:45"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row>
    <row r="315" spans="1:45"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row>
    <row r="316" spans="1:45"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row>
    <row r="317" spans="1:45"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row>
    <row r="318" spans="1:45"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row>
    <row r="319" spans="1:45"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row>
    <row r="320" spans="1:45"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row>
    <row r="321" spans="1:45"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row>
    <row r="322" spans="1:45"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row>
    <row r="323" spans="1:45"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row>
    <row r="324" spans="1:45"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row>
    <row r="325" spans="1:45"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row>
    <row r="326" spans="1:45"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row>
    <row r="327" spans="1:45"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row>
    <row r="328" spans="1:45"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row>
    <row r="329" spans="1:45"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row>
    <row r="330" spans="1:45"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row>
    <row r="331" spans="1:45"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row>
    <row r="332" spans="1:45"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row>
    <row r="333" spans="1:45"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row>
    <row r="334" spans="1:45"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row>
    <row r="335" spans="1:45"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row>
    <row r="336" spans="1:45"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row>
    <row r="337" spans="1:45"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row>
    <row r="338" spans="1:45"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row>
    <row r="339" spans="1:45"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row>
    <row r="340" spans="1:45"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row>
    <row r="341" spans="1:45"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row>
    <row r="342" spans="1:45"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row>
    <row r="343" spans="1:45"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row>
    <row r="344" spans="1:45"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row>
    <row r="345" spans="1:45"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row>
    <row r="346" spans="1:45"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row>
    <row r="347" spans="1:45"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row>
    <row r="348" spans="1:45"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row>
    <row r="349" spans="1:45"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row>
    <row r="350" spans="1:45"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row>
    <row r="351" spans="1:45"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row>
    <row r="352" spans="1:45"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row>
    <row r="353" spans="1:45"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row>
    <row r="354" spans="1:45"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row>
    <row r="355" spans="1:45"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row>
    <row r="356" spans="1:45"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row>
    <row r="357" spans="1:45"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row>
    <row r="358" spans="1:45"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row>
    <row r="359" spans="1:45"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row>
    <row r="360" spans="1:45"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row>
    <row r="361" spans="1:45"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row>
    <row r="362" spans="1:45"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row>
    <row r="363" spans="1:45"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row>
    <row r="364" spans="1:45"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row>
    <row r="365" spans="1:45"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row>
    <row r="366" spans="1:45"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row>
    <row r="367" spans="1:45"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row>
    <row r="368" spans="1:45"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row>
    <row r="369" spans="1:45"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row>
    <row r="370" spans="1:45"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row>
    <row r="371" spans="1:45"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row>
    <row r="372" spans="1:45"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row>
    <row r="373" spans="1:45"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row>
    <row r="374" spans="1:45"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row>
    <row r="375" spans="1:45"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row>
    <row r="376" spans="1:45"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row>
    <row r="377" spans="1:45"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row>
    <row r="378" spans="1:45"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row>
    <row r="379" spans="1:45"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row>
    <row r="380" spans="1:45"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row>
    <row r="381" spans="1:45"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row>
    <row r="382" spans="1:45"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row>
    <row r="383" spans="1:45"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row>
    <row r="384" spans="1:45"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row>
    <row r="385" spans="1:45"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row>
    <row r="386" spans="1:45"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row>
    <row r="387" spans="1:45"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row>
    <row r="388" spans="1:45"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row>
    <row r="389" spans="1:45"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row>
    <row r="390" spans="1:45"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row>
    <row r="391" spans="1:45"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row>
    <row r="392" spans="1:45"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row>
    <row r="393" spans="1:45"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row>
    <row r="394" spans="1:45"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row>
    <row r="395" spans="1:45"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row>
    <row r="396" spans="1:45"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row>
    <row r="397" spans="1:45"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row>
    <row r="398" spans="1:45"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row>
    <row r="399" spans="1:45"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row>
    <row r="400" spans="1:45"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row>
    <row r="401" spans="1:45"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row>
    <row r="402" spans="1:45"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row>
    <row r="403" spans="1:45"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row>
    <row r="404" spans="1:45"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row>
    <row r="405" spans="1:45"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row>
    <row r="406" spans="1:45"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row>
    <row r="407" spans="1:45"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row>
    <row r="408" spans="1:45"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row>
    <row r="409" spans="1:45"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row>
    <row r="410" spans="1:45"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row>
    <row r="411" spans="1:45"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row>
    <row r="412" spans="1:45"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row>
    <row r="413" spans="1:45"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row>
    <row r="414" spans="1:45"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row>
    <row r="415" spans="1:45"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row>
    <row r="416" spans="1:45"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row>
    <row r="417" spans="1:45"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row>
    <row r="418" spans="1:45"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row>
    <row r="419" spans="1:45"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row>
    <row r="420" spans="1:45"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row>
    <row r="421" spans="1:45"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row>
    <row r="422" spans="1:45"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row>
    <row r="423" spans="1:45"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row>
    <row r="424" spans="1:45"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row>
    <row r="425" spans="1:45"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row>
    <row r="426" spans="1:45"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row>
    <row r="427" spans="1:45"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row>
    <row r="428" spans="1:45"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row>
    <row r="429" spans="1:45"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row>
    <row r="430" spans="1:45"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row>
    <row r="431" spans="1:45"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row>
    <row r="432" spans="1:45"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row>
    <row r="433" spans="1:45"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row>
    <row r="434" spans="1:45"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row>
    <row r="435" spans="1:45"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row>
    <row r="436" spans="1:45"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row>
    <row r="437" spans="1:45"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row>
    <row r="438" spans="1:45"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row>
    <row r="439" spans="1:45"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row>
    <row r="440" spans="1:45"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row>
    <row r="441" spans="1:45"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row>
    <row r="442" spans="1:45"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row>
    <row r="443" spans="1:45"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row>
    <row r="444" spans="1:45"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row>
    <row r="445" spans="1:45"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row>
    <row r="446" spans="1:45"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row>
    <row r="447" spans="1:45"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row>
    <row r="448" spans="1:45"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row>
    <row r="449" spans="1:45"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row>
    <row r="450" spans="1:45"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row>
    <row r="451" spans="1:45"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row>
    <row r="452" spans="1:45"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row>
    <row r="453" spans="1:45"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row>
    <row r="454" spans="1:45"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row>
    <row r="455" spans="1:45"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row>
    <row r="456" spans="1:45"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row>
    <row r="457" spans="1:45"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row>
    <row r="458" spans="1:45"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row>
    <row r="459" spans="1:45"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row>
    <row r="460" spans="1:45"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row>
    <row r="461" spans="1:45"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row>
    <row r="462" spans="1:45"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row>
    <row r="463" spans="1:45"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row>
    <row r="464" spans="1:45"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row>
    <row r="465" spans="1:45"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row>
    <row r="466" spans="1:45"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row>
    <row r="467" spans="1:45"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row>
    <row r="468" spans="1:45"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row>
    <row r="469" spans="1:45"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row>
    <row r="470" spans="1:45"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row>
    <row r="471" spans="1:45"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row>
    <row r="472" spans="1:45"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row>
    <row r="473" spans="1:45"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row>
    <row r="474" spans="1:45"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row>
    <row r="475" spans="1:45"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row>
    <row r="476" spans="1:45"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row>
    <row r="477" spans="1:45"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row>
    <row r="478" spans="1:45"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row>
    <row r="479" spans="1:45"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row>
    <row r="480" spans="1:45"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row>
    <row r="481" spans="1:45"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row>
    <row r="482" spans="1:45"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row>
    <row r="483" spans="1:45"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row>
    <row r="484" spans="1:45"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row>
    <row r="485" spans="1:45"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row>
    <row r="486" spans="1:45"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row>
    <row r="487" spans="1:45"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row>
    <row r="488" spans="1:45"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row>
    <row r="489" spans="1:45"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row>
    <row r="490" spans="1:45"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row>
    <row r="491" spans="1:45"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row>
    <row r="492" spans="1:45"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row>
    <row r="493" spans="1:45"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row>
    <row r="494" spans="1:45"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row>
    <row r="495" spans="1:45"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row>
    <row r="496" spans="1:45"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row>
    <row r="497" spans="1:45"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row>
    <row r="498" spans="1:45"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row>
    <row r="499" spans="1:45"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row>
    <row r="500" spans="1:45"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row>
    <row r="501" spans="1:45"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row>
    <row r="502" spans="1:45"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row>
    <row r="503" spans="1:45"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row>
    <row r="504" spans="1:45"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row>
    <row r="505" spans="1:45"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row>
    <row r="506" spans="1:45"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row>
    <row r="507" spans="1:45"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row>
    <row r="508" spans="1:45"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row>
    <row r="509" spans="1:45"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row>
    <row r="510" spans="1:45"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row>
    <row r="511" spans="1:45"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row>
    <row r="512" spans="1:45"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row>
    <row r="513" spans="1:45"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row>
    <row r="514" spans="1:45"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row>
    <row r="515" spans="1:45"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row>
    <row r="516" spans="1:45"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row>
    <row r="517" spans="1:45"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row>
    <row r="518" spans="1:45"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row>
    <row r="519" spans="1:45"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row>
    <row r="520" spans="1:45"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row>
    <row r="521" spans="1:45"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row>
    <row r="522" spans="1:45"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row>
    <row r="523" spans="1:45"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row>
    <row r="524" spans="1:45"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row>
    <row r="525" spans="1:45"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row>
    <row r="526" spans="1:45"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row>
    <row r="527" spans="1:45"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row>
    <row r="528" spans="1:45"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row>
    <row r="529" spans="1:45"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row>
    <row r="530" spans="1:45"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row>
    <row r="531" spans="1:45"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row>
    <row r="532" spans="1:45"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row>
    <row r="533" spans="1:45"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row>
    <row r="534" spans="1:45"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row>
    <row r="535" spans="1:45"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row>
    <row r="536" spans="1:45"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row>
    <row r="537" spans="1:45"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row>
    <row r="538" spans="1:45"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row>
    <row r="539" spans="1:45"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row>
    <row r="540" spans="1:45"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row>
    <row r="541" spans="1:45"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row>
    <row r="542" spans="1:45"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row>
    <row r="543" spans="1:45"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row>
    <row r="544" spans="1:45"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row>
    <row r="545" spans="1:45"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row>
    <row r="546" spans="1:45"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row>
    <row r="547" spans="1:45"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row>
    <row r="548" spans="1:45"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row>
    <row r="549" spans="1:45"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row>
    <row r="550" spans="1:45"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row>
    <row r="551" spans="1:45"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row>
    <row r="552" spans="1:45"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row>
    <row r="553" spans="1:45"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row>
    <row r="554" spans="1:45"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row>
    <row r="555" spans="1:45"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row>
    <row r="556" spans="1:45"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row>
    <row r="557" spans="1:45"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row>
    <row r="558" spans="1:45"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row>
    <row r="559" spans="1:45"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row>
    <row r="560" spans="1:45"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row>
    <row r="561" spans="1:45"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row>
    <row r="562" spans="1:45"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row>
    <row r="563" spans="1:45"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row>
    <row r="564" spans="1:45"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row>
    <row r="565" spans="1:45"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row>
    <row r="566" spans="1:45"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row>
    <row r="567" spans="1:45"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row>
    <row r="568" spans="1:45"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row>
    <row r="569" spans="1:45"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row>
    <row r="570" spans="1:45"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row>
    <row r="571" spans="1:45"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row>
    <row r="572" spans="1:45"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row>
    <row r="573" spans="1:45"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row>
    <row r="574" spans="1:45"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row>
    <row r="575" spans="1:45"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row>
    <row r="576" spans="1:45"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row>
    <row r="577" spans="1:45"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row>
    <row r="578" spans="1:45"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row>
    <row r="579" spans="1:45"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row>
    <row r="580" spans="1:45"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row>
    <row r="581" spans="1:45"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row>
    <row r="582" spans="1:45"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row>
    <row r="583" spans="1:45"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row>
    <row r="584" spans="1:45"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row>
    <row r="585" spans="1:45"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row>
    <row r="586" spans="1:45"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row>
    <row r="587" spans="1:45"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row>
    <row r="588" spans="1:45"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row>
    <row r="589" spans="1:45"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row>
    <row r="590" spans="1:45"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row>
    <row r="591" spans="1:45"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row>
    <row r="592" spans="1:45"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row>
    <row r="593" spans="1:45"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row>
    <row r="594" spans="1:45"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row>
    <row r="595" spans="1:45"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row>
    <row r="596" spans="1:45"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row>
    <row r="597" spans="1:45"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row>
    <row r="598" spans="1:45"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row>
    <row r="599" spans="1:45"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row>
    <row r="600" spans="1:45"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row>
    <row r="601" spans="1:45"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row>
    <row r="602" spans="1:45"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row>
    <row r="603" spans="1:45"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row>
    <row r="604" spans="1:45"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row>
    <row r="605" spans="1:45"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row>
    <row r="606" spans="1:45"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row>
    <row r="607" spans="1:45"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row>
    <row r="608" spans="1:45"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row>
    <row r="609" spans="1:45"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row>
    <row r="610" spans="1:45"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row>
    <row r="611" spans="1:45"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row>
    <row r="612" spans="1:45"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row>
    <row r="613" spans="1:45"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row>
    <row r="614" spans="1:45"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row>
    <row r="615" spans="1:45"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row>
    <row r="616" spans="1:45"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row>
    <row r="617" spans="1:45"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row>
    <row r="618" spans="1:45"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row>
    <row r="619" spans="1:45"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row>
    <row r="620" spans="1:45"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row>
    <row r="621" spans="1:45"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row>
    <row r="622" spans="1:45"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row>
    <row r="623" spans="1:45"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row>
    <row r="624" spans="1:45"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row>
    <row r="625" spans="1:45"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row>
    <row r="626" spans="1:45"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row>
    <row r="627" spans="1:45"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row>
    <row r="628" spans="1:45"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row>
    <row r="629" spans="1:45"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row>
    <row r="630" spans="1:45"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row>
    <row r="631" spans="1:45"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row>
    <row r="632" spans="1:45"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row>
    <row r="633" spans="1:45"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row>
    <row r="634" spans="1:45"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row>
    <row r="635" spans="1:45"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row>
    <row r="636" spans="1:45"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row>
    <row r="637" spans="1:45"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row>
    <row r="638" spans="1:45"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row>
    <row r="639" spans="1:45"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row>
    <row r="640" spans="1:45"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row>
    <row r="641" spans="1:45"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row>
    <row r="642" spans="1:45"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row>
    <row r="643" spans="1:45"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row>
    <row r="644" spans="1:45"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row>
    <row r="645" spans="1:45"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row>
    <row r="646" spans="1:45"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row>
    <row r="647" spans="1:45"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row>
    <row r="648" spans="1:45"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row>
    <row r="649" spans="1:45"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row>
    <row r="650" spans="1:45"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row>
    <row r="651" spans="1:45"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row>
    <row r="652" spans="1:45"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row>
    <row r="653" spans="1:45"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row>
    <row r="654" spans="1:45"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row>
    <row r="655" spans="1:45"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row>
    <row r="656" spans="1:45"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row>
    <row r="657" spans="1:45"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row>
    <row r="658" spans="1:45"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row>
    <row r="659" spans="1:45"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row>
    <row r="660" spans="1:45"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row>
    <row r="661" spans="1:45"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row>
    <row r="662" spans="1:45"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row>
    <row r="663" spans="1:45"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row>
    <row r="664" spans="1:45"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row>
    <row r="665" spans="1:45"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row>
    <row r="666" spans="1:45"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row>
    <row r="667" spans="1:45"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row>
    <row r="668" spans="1:45"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row>
    <row r="669" spans="1:45"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row>
    <row r="670" spans="1:45"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row>
    <row r="671" spans="1:45"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row>
    <row r="672" spans="1:45"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row>
    <row r="673" spans="1:45"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row>
    <row r="674" spans="1:45"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row>
    <row r="675" spans="1:45"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row>
    <row r="676" spans="1:45"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row>
    <row r="677" spans="1:45"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row>
    <row r="678" spans="1:45"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row>
    <row r="679" spans="1:45"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row>
    <row r="680" spans="1:45"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row>
    <row r="681" spans="1:45"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row>
    <row r="682" spans="1:45"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row>
    <row r="683" spans="1:45"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row>
    <row r="684" spans="1:45"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row>
    <row r="685" spans="1:45"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row>
    <row r="686" spans="1:45"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row>
    <row r="687" spans="1:45"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row>
    <row r="688" spans="1:45"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row>
    <row r="689" spans="1:45"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row>
    <row r="690" spans="1:45"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row>
    <row r="691" spans="1:45"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row>
    <row r="692" spans="1:45"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row>
    <row r="693" spans="1:45"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row>
    <row r="694" spans="1:45"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row>
    <row r="695" spans="1:45"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row>
    <row r="696" spans="1:45"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row>
    <row r="697" spans="1:45"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row>
    <row r="698" spans="1:45"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row>
    <row r="699" spans="1:45"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row>
    <row r="700" spans="1:45"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row>
    <row r="701" spans="1:45"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row>
    <row r="702" spans="1:45"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row>
    <row r="703" spans="1:45"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row>
    <row r="704" spans="1:45"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row>
    <row r="705" spans="1:45"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row>
    <row r="706" spans="1:45"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row>
    <row r="707" spans="1:45"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row>
    <row r="708" spans="1:45"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row>
    <row r="709" spans="1:45"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row>
    <row r="710" spans="1:45"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row>
    <row r="711" spans="1:45"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row>
    <row r="712" spans="1:45"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row>
    <row r="713" spans="1:45"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row>
    <row r="714" spans="1:45"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row>
    <row r="715" spans="1:45"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row>
    <row r="716" spans="1:45"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row>
    <row r="717" spans="1:45"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row>
    <row r="718" spans="1:45"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row>
    <row r="719" spans="1:45"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row>
    <row r="720" spans="1:45"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row>
    <row r="721" spans="1:45"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row>
    <row r="722" spans="1:45"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row>
    <row r="723" spans="1:45"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row>
    <row r="724" spans="1:45"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row>
    <row r="725" spans="1:45"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row>
    <row r="726" spans="1:45"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row>
    <row r="727" spans="1:45"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row>
    <row r="728" spans="1:45"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row>
    <row r="729" spans="1:45"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row>
    <row r="730" spans="1:45"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row>
    <row r="731" spans="1:45"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row>
    <row r="732" spans="1:45"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row>
    <row r="733" spans="1:45"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row>
    <row r="734" spans="1:45"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row>
    <row r="735" spans="1:45"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row>
    <row r="736" spans="1:45"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row>
    <row r="737" spans="1:45"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row>
    <row r="738" spans="1:45"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row>
    <row r="739" spans="1:45"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row>
    <row r="740" spans="1:45"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row>
    <row r="741" spans="1:45"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row>
    <row r="742" spans="1:45"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row>
    <row r="743" spans="1:45"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row>
    <row r="744" spans="1:45"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row>
    <row r="745" spans="1:45"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row>
    <row r="746" spans="1:45"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row>
    <row r="747" spans="1:45"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row>
    <row r="748" spans="1:45"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row>
    <row r="749" spans="1:45"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row>
    <row r="750" spans="1:45"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row>
    <row r="751" spans="1:45"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row>
    <row r="752" spans="1:45"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row>
    <row r="753" spans="1:45"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row>
    <row r="754" spans="1:45"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row>
    <row r="755" spans="1:45"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row>
    <row r="756" spans="1:45"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row>
    <row r="757" spans="1:45"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row>
    <row r="758" spans="1:45"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row>
    <row r="759" spans="1:45"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row>
    <row r="760" spans="1:45"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row>
    <row r="761" spans="1:45"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row>
    <row r="762" spans="1:45"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row>
    <row r="763" spans="1:45"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row>
    <row r="764" spans="1:45"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row>
    <row r="765" spans="1:45"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row>
    <row r="766" spans="1:45"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row>
    <row r="767" spans="1:45"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row>
    <row r="768" spans="1:45"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row>
    <row r="769" spans="1:45"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row>
    <row r="770" spans="1:45"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row>
    <row r="771" spans="1:45"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row>
    <row r="772" spans="1:45"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row>
    <row r="773" spans="1:45"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row>
    <row r="774" spans="1:45"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row>
    <row r="775" spans="1:45"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row>
    <row r="776" spans="1:45"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row>
    <row r="777" spans="1:45"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row>
    <row r="778" spans="1:45"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row>
    <row r="779" spans="1:45"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row>
    <row r="780" spans="1:45"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row>
    <row r="781" spans="1:45"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row>
    <row r="782" spans="1:45"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row>
    <row r="783" spans="1:45"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row>
    <row r="784" spans="1:45"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row>
    <row r="785" spans="1:45"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row>
    <row r="786" spans="1:45"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row>
    <row r="787" spans="1:45"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row>
    <row r="788" spans="1:45"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row>
    <row r="789" spans="1:45"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row>
    <row r="790" spans="1:45"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row>
    <row r="791" spans="1:45"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row>
    <row r="792" spans="1:45"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row>
    <row r="793" spans="1:45"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row>
    <row r="794" spans="1:45"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row>
    <row r="795" spans="1:45"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row>
    <row r="796" spans="1:45"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row>
    <row r="797" spans="1:45"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row>
    <row r="798" spans="1:45"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row>
    <row r="799" spans="1:45"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row>
    <row r="800" spans="1:45"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row>
    <row r="801" spans="1:45"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row>
    <row r="802" spans="1:45"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row>
    <row r="803" spans="1:45"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row>
    <row r="804" spans="1:45"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row>
    <row r="805" spans="1:45"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row>
    <row r="806" spans="1:45"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row>
    <row r="807" spans="1:45"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row>
    <row r="808" spans="1:45"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row>
    <row r="809" spans="1:45"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row>
    <row r="810" spans="1:45"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row>
    <row r="811" spans="1:45"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row>
    <row r="812" spans="1:45"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row>
    <row r="813" spans="1:45"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row>
    <row r="814" spans="1:45"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row>
    <row r="815" spans="1:45"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row>
    <row r="816" spans="1:45"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row>
    <row r="817" spans="1:45"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row>
    <row r="818" spans="1:45"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row>
    <row r="819" spans="1:45"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row>
    <row r="820" spans="1:45"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row>
    <row r="821" spans="1:45"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row>
    <row r="822" spans="1:45"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row>
    <row r="823" spans="1:45"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row>
    <row r="824" spans="1:45"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row>
    <row r="825" spans="1:45"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row>
    <row r="826" spans="1:45"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row>
    <row r="827" spans="1:45"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row>
    <row r="828" spans="1:45"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row>
    <row r="829" spans="1:45"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row>
    <row r="830" spans="1:45"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row>
    <row r="831" spans="1:45"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row>
    <row r="832" spans="1:45"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row>
    <row r="833" spans="1:45"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row>
    <row r="834" spans="1:45"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row>
    <row r="835" spans="1:45"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row>
    <row r="836" spans="1:45"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row>
    <row r="837" spans="1:45"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row>
    <row r="838" spans="1:45"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row>
    <row r="839" spans="1:45"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row>
    <row r="840" spans="1:45"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row>
    <row r="841" spans="1:45"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row>
    <row r="842" spans="1:45"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row>
    <row r="843" spans="1:45"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row>
    <row r="844" spans="1:45"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row>
    <row r="845" spans="1:45"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row>
    <row r="846" spans="1:45"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row>
    <row r="847" spans="1:45"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row>
    <row r="848" spans="1:45"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row>
    <row r="849" spans="1:45"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row>
    <row r="850" spans="1:45"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row>
    <row r="851" spans="1:45"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row>
    <row r="852" spans="1:45"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row>
    <row r="853" spans="1:45"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row>
    <row r="854" spans="1:45"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row>
    <row r="855" spans="1:45"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row>
    <row r="856" spans="1:45"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row>
    <row r="857" spans="1:45"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row>
    <row r="858" spans="1:45"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row>
    <row r="859" spans="1:45"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row>
    <row r="860" spans="1:45"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row>
    <row r="861" spans="1:45"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row>
    <row r="862" spans="1:45"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row>
    <row r="863" spans="1:45"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row>
    <row r="864" spans="1:45"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row>
    <row r="865" spans="1:45"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row>
    <row r="866" spans="1:45"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row>
    <row r="867" spans="1:45"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row>
    <row r="868" spans="1:45"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row>
    <row r="869" spans="1:45"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row>
    <row r="870" spans="1:45"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row>
    <row r="871" spans="1:45"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row>
    <row r="872" spans="1:45"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row>
    <row r="873" spans="1:45"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row>
    <row r="874" spans="1:45"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row>
    <row r="875" spans="1:45"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row>
    <row r="876" spans="1:45"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row>
    <row r="877" spans="1:45"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row>
    <row r="878" spans="1:45"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row>
    <row r="879" spans="1:45"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row>
    <row r="880" spans="1:45"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row>
    <row r="881" spans="1:45"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row>
    <row r="882" spans="1:45"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row>
    <row r="883" spans="1:45"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row>
    <row r="884" spans="1:45"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row>
    <row r="885" spans="1:45"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row>
    <row r="886" spans="1:45"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row>
    <row r="887" spans="1:45"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row>
    <row r="888" spans="1:45"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row>
    <row r="889" spans="1:45"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row>
    <row r="890" spans="1:45"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row>
    <row r="891" spans="1:45"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row>
    <row r="892" spans="1:45"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row>
    <row r="893" spans="1:45"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row>
    <row r="894" spans="1:45"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row>
    <row r="895" spans="1:45"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row>
    <row r="896" spans="1:45"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row>
    <row r="897" spans="1:45"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row>
    <row r="898" spans="1:45"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row>
    <row r="899" spans="1:45"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row>
    <row r="900" spans="1:45"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row>
    <row r="901" spans="1:45"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row>
    <row r="902" spans="1:45"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row>
    <row r="903" spans="1:45"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row>
    <row r="904" spans="1:45"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row>
    <row r="905" spans="1:45"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row>
    <row r="906" spans="1:45"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row>
    <row r="907" spans="1:45"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row>
    <row r="908" spans="1:45"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row>
    <row r="909" spans="1:45"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row>
    <row r="910" spans="1:45"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row>
    <row r="911" spans="1:45"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row>
    <row r="912" spans="1:45"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row>
    <row r="913" spans="1:45"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row>
    <row r="914" spans="1:45"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row>
    <row r="915" spans="1:45"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row>
    <row r="916" spans="1:45"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row>
    <row r="917" spans="1:45"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row>
    <row r="918" spans="1:45"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row>
    <row r="919" spans="1:45"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row>
    <row r="920" spans="1:45"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row>
    <row r="921" spans="1:45"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row>
    <row r="922" spans="1:45"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row>
    <row r="923" spans="1:45"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row>
    <row r="924" spans="1:45"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row>
    <row r="925" spans="1:45"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row>
    <row r="926" spans="1:45"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row>
    <row r="927" spans="1:45"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row>
    <row r="928" spans="1:45"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row>
    <row r="929" spans="1:45"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row>
    <row r="930" spans="1:45"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row>
    <row r="931" spans="1:45"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row>
    <row r="932" spans="1:45"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row>
    <row r="933" spans="1:45"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row>
    <row r="934" spans="1:45"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row>
    <row r="935" spans="1:45"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row>
    <row r="936" spans="1:45"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row>
    <row r="937" spans="1:45"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row>
    <row r="938" spans="1:45"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row>
    <row r="939" spans="1:45"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row>
    <row r="940" spans="1:45"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row>
    <row r="941" spans="1:45"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row>
    <row r="942" spans="1:45"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row>
    <row r="943" spans="1:45"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row>
    <row r="944" spans="1:45"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row>
    <row r="945" spans="1:45"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row>
    <row r="946" spans="1:45"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row>
    <row r="947" spans="1:45"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row>
    <row r="948" spans="1:45"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row>
    <row r="949" spans="1:45"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row>
    <row r="950" spans="1:45"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row>
    <row r="951" spans="1:45"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row>
    <row r="952" spans="1:45"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row>
    <row r="953" spans="1:45"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row>
    <row r="954" spans="1:45"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row>
    <row r="955" spans="1:45"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row>
    <row r="956" spans="1:45"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row>
    <row r="957" spans="1:45"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row>
    <row r="958" spans="1:45"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row>
    <row r="959" spans="1:45"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row>
    <row r="960" spans="1:45"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row>
    <row r="961" spans="1:45"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row>
    <row r="962" spans="1:45"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row>
    <row r="963" spans="1:45"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row>
    <row r="964" spans="1:45"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row>
    <row r="965" spans="1:45"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row>
    <row r="966" spans="1:45"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row>
    <row r="967" spans="1:45"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row>
    <row r="968" spans="1:45"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row>
    <row r="969" spans="1:45"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row>
    <row r="970" spans="1:45"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row>
    <row r="971" spans="1:45"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row>
    <row r="972" spans="1:45"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row>
    <row r="973" spans="1:45"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row>
    <row r="974" spans="1:45"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row>
    <row r="975" spans="1:45"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row>
    <row r="976" spans="1:45"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row>
    <row r="977" spans="1:45"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row>
    <row r="978" spans="1:45"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row>
    <row r="979" spans="1:45"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row>
    <row r="980" spans="1:45"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row>
    <row r="981" spans="1:45"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row>
    <row r="982" spans="1:45"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row>
    <row r="983" spans="1:45"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row>
    <row r="984" spans="1:45"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row>
    <row r="985" spans="1:45"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row>
    <row r="986" spans="1:45"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row>
    <row r="987" spans="1:45"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row>
    <row r="988" spans="1:45"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row>
    <row r="989" spans="1:45"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row>
    <row r="990" spans="1:45"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row>
    <row r="991" spans="1:45"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row>
    <row r="992" spans="1:45"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row>
    <row r="993" spans="1:45"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row>
    <row r="994" spans="1:45"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row>
    <row r="995" spans="1:45"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row>
    <row r="996" spans="1:45"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row>
    <row r="997" spans="1:45"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row>
    <row r="998" spans="1:45"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row>
    <row r="999" spans="1:45"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row>
    <row r="1000" spans="1:45"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row>
  </sheetData>
  <sheetProtection sheet="1" objects="1" scenarios="1"/>
  <mergeCells count="53">
    <mergeCell ref="AN7:AN8"/>
    <mergeCell ref="AP7:AP8"/>
    <mergeCell ref="B2:C4"/>
    <mergeCell ref="D2:AR3"/>
    <mergeCell ref="AR6:AS8"/>
    <mergeCell ref="P7:P8"/>
    <mergeCell ref="Q7:Q8"/>
    <mergeCell ref="T7:T8"/>
    <mergeCell ref="U7:U8"/>
    <mergeCell ref="V7:V8"/>
    <mergeCell ref="J7:J8"/>
    <mergeCell ref="K7:K8"/>
    <mergeCell ref="L7:L8"/>
    <mergeCell ref="M7:M8"/>
    <mergeCell ref="N7:N8"/>
    <mergeCell ref="AR11:AS11"/>
    <mergeCell ref="AR12:AS12"/>
    <mergeCell ref="C16:H16"/>
    <mergeCell ref="C17:D17"/>
    <mergeCell ref="E17:F17"/>
    <mergeCell ref="G17:H17"/>
    <mergeCell ref="R7:S7"/>
    <mergeCell ref="AI7:AJ7"/>
    <mergeCell ref="AK7:AL7"/>
    <mergeCell ref="AR9:AS9"/>
    <mergeCell ref="AR10:AS10"/>
    <mergeCell ref="W7:W8"/>
    <mergeCell ref="X7:X8"/>
    <mergeCell ref="Y7:Y8"/>
    <mergeCell ref="Z7:Z8"/>
    <mergeCell ref="AA7:AA8"/>
    <mergeCell ref="AB7:AB8"/>
    <mergeCell ref="AC7:AC8"/>
    <mergeCell ref="AE7:AE8"/>
    <mergeCell ref="AF7:AF8"/>
    <mergeCell ref="AG7:AG8"/>
    <mergeCell ref="AH7:AH8"/>
    <mergeCell ref="D4:AR4"/>
    <mergeCell ref="B5:AS5"/>
    <mergeCell ref="C6:K6"/>
    <mergeCell ref="L6:P6"/>
    <mergeCell ref="Q6:Z6"/>
    <mergeCell ref="AA6:AE6"/>
    <mergeCell ref="AF6:AL6"/>
    <mergeCell ref="AM6:AQ6"/>
    <mergeCell ref="B6:B8"/>
    <mergeCell ref="C7:C8"/>
    <mergeCell ref="D7:D8"/>
    <mergeCell ref="E7:E8"/>
    <mergeCell ref="F7:F8"/>
    <mergeCell ref="G7:G8"/>
    <mergeCell ref="H7:H8"/>
    <mergeCell ref="I7:I8"/>
  </mergeCells>
  <conditionalFormatting sqref="L10">
    <cfRule type="cellIs" dxfId="234" priority="1" operator="between">
      <formula>1</formula>
      <formula>2</formula>
    </cfRule>
    <cfRule type="cellIs" dxfId="233" priority="2" operator="equal">
      <formula>3</formula>
    </cfRule>
    <cfRule type="cellIs" dxfId="232" priority="3" operator="equal">
      <formula>4</formula>
    </cfRule>
    <cfRule type="cellIs" dxfId="231" priority="4" operator="equal">
      <formula>5</formula>
    </cfRule>
  </conditionalFormatting>
  <conditionalFormatting sqref="L9:M9">
    <cfRule type="cellIs" dxfId="230" priority="10" operator="between">
      <formula>1</formula>
      <formula>2</formula>
    </cfRule>
    <cfRule type="cellIs" dxfId="229" priority="11" operator="equal">
      <formula>3</formula>
    </cfRule>
    <cfRule type="cellIs" dxfId="228" priority="12" operator="equal">
      <formula>4</formula>
    </cfRule>
    <cfRule type="cellIs" dxfId="227" priority="13" operator="equal">
      <formula>5</formula>
    </cfRule>
  </conditionalFormatting>
  <conditionalFormatting sqref="M10:M11">
    <cfRule type="cellIs" dxfId="226" priority="14" operator="between">
      <formula>1</formula>
      <formula>2</formula>
    </cfRule>
    <cfRule type="cellIs" dxfId="225" priority="15" operator="equal">
      <formula>3</formula>
    </cfRule>
    <cfRule type="cellIs" dxfId="224" priority="16" operator="equal">
      <formula>4</formula>
    </cfRule>
    <cfRule type="cellIs" dxfId="223" priority="17" operator="equal">
      <formula>5</formula>
    </cfRule>
  </conditionalFormatting>
  <conditionalFormatting sqref="O10:O12">
    <cfRule type="containsText" dxfId="222" priority="18" operator="containsText" text="Extrema">
      <formula>NOT(ISERROR(SEARCH("Extrema",O10)))</formula>
    </cfRule>
    <cfRule type="containsText" dxfId="221" priority="19" operator="containsText" text="Alta">
      <formula>NOT(ISERROR(SEARCH("Alta",O10)))</formula>
    </cfRule>
    <cfRule type="containsText" dxfId="220" priority="20" operator="containsText" text="Moderada">
      <formula>NOT(ISERROR(SEARCH("Moderada",O10)))</formula>
    </cfRule>
    <cfRule type="containsText" dxfId="219" priority="21" operator="containsText" text="Baja">
      <formula>NOT(ISERROR(SEARCH("Baja",O10)))</formula>
    </cfRule>
  </conditionalFormatting>
  <conditionalFormatting sqref="P9:P10">
    <cfRule type="containsText" dxfId="218" priority="22" operator="containsText" text="Baja">
      <formula>NOT(ISERROR(SEARCH("Baja",P9)))</formula>
    </cfRule>
  </conditionalFormatting>
  <conditionalFormatting sqref="P9:P12">
    <cfRule type="containsText" dxfId="217" priority="23" operator="containsText" text="Extrema">
      <formula>NOT(ISERROR(SEARCH("Extrema",P9)))</formula>
    </cfRule>
    <cfRule type="containsText" dxfId="216" priority="24" operator="containsText" text="Alta">
      <formula>NOT(ISERROR(SEARCH("Alta",P9)))</formula>
    </cfRule>
    <cfRule type="containsText" dxfId="215" priority="25" operator="containsText" text="Moderada">
      <formula>NOT(ISERROR(SEARCH("Moderada",P9)))</formula>
    </cfRule>
  </conditionalFormatting>
  <conditionalFormatting sqref="P11:P12">
    <cfRule type="containsText" dxfId="214" priority="26" operator="containsText" text="Baja">
      <formula>NOT(ISERROR(SEARCH("Baja",P11)))</formula>
    </cfRule>
  </conditionalFormatting>
  <conditionalFormatting sqref="R9:R12">
    <cfRule type="cellIs" dxfId="213" priority="27" stopIfTrue="1" operator="equal">
      <formula>"X"</formula>
    </cfRule>
  </conditionalFormatting>
  <conditionalFormatting sqref="S9:S12">
    <cfRule type="cellIs" dxfId="212" priority="28" operator="equal">
      <formula>"X"</formula>
    </cfRule>
  </conditionalFormatting>
  <conditionalFormatting sqref="T9:W12">
    <cfRule type="cellIs" dxfId="211" priority="29" operator="between">
      <formula>21</formula>
      <formula>25</formula>
    </cfRule>
    <cfRule type="cellIs" dxfId="210" priority="30" operator="between">
      <formula>16</formula>
      <formula>20</formula>
    </cfRule>
    <cfRule type="cellIs" dxfId="209" priority="31" operator="between">
      <formula>6</formula>
      <formula>15</formula>
    </cfRule>
    <cfRule type="cellIs" dxfId="208" priority="32" operator="between">
      <formula>1</formula>
      <formula>5</formula>
    </cfRule>
  </conditionalFormatting>
  <conditionalFormatting sqref="X9:X12">
    <cfRule type="cellIs" dxfId="207" priority="33" operator="greaterThanOrEqual">
      <formula>80</formula>
    </cfRule>
    <cfRule type="cellIs" dxfId="206" priority="34" operator="lessThan">
      <formula>79</formula>
    </cfRule>
  </conditionalFormatting>
  <conditionalFormatting sqref="AA9:AB10">
    <cfRule type="cellIs" dxfId="205" priority="35" operator="between">
      <formula>1</formula>
      <formula>2</formula>
    </cfRule>
    <cfRule type="cellIs" dxfId="204" priority="36" operator="equal">
      <formula>3</formula>
    </cfRule>
    <cfRule type="cellIs" dxfId="203" priority="37" operator="equal">
      <formula>4</formula>
    </cfRule>
    <cfRule type="cellIs" dxfId="202" priority="38" operator="equal">
      <formula>5</formula>
    </cfRule>
  </conditionalFormatting>
  <conditionalFormatting sqref="AA11:AB12">
    <cfRule type="cellIs" dxfId="201" priority="39" operator="greaterThanOrEqual">
      <formula>5</formula>
    </cfRule>
    <cfRule type="cellIs" dxfId="200" priority="40" operator="greaterThanOrEqual">
      <formula>4</formula>
    </cfRule>
    <cfRule type="cellIs" dxfId="199" priority="41" operator="greaterThanOrEqual">
      <formula>3</formula>
    </cfRule>
    <cfRule type="cellIs" dxfId="198" priority="42" operator="greaterThanOrEqual">
      <formula>2</formula>
    </cfRule>
    <cfRule type="cellIs" dxfId="197" priority="43" operator="greaterThanOrEqual">
      <formula>0</formula>
    </cfRule>
  </conditionalFormatting>
  <conditionalFormatting sqref="AD12">
    <cfRule type="containsText" dxfId="196" priority="44" operator="containsText" text="Extrema">
      <formula>NOT(ISERROR(SEARCH("Extrema",AD12)))</formula>
    </cfRule>
    <cfRule type="containsText" dxfId="195" priority="45" operator="containsText" text="Alta">
      <formula>NOT(ISERROR(SEARCH("Alta",AD12)))</formula>
    </cfRule>
    <cfRule type="containsText" dxfId="194" priority="46" operator="containsText" text="Moderada">
      <formula>NOT(ISERROR(SEARCH("Moderada",AD12)))</formula>
    </cfRule>
    <cfRule type="containsText" dxfId="193" priority="47" operator="containsText" text="Baja">
      <formula>NOT(ISERROR(SEARCH("Baja",AD12)))</formula>
    </cfRule>
  </conditionalFormatting>
  <conditionalFormatting sqref="AE9:AE11">
    <cfRule type="containsText" dxfId="192" priority="48" operator="containsText" text="Baja">
      <formula>NOT(ISERROR(SEARCH("Baja",AE9)))</formula>
    </cfRule>
    <cfRule type="containsText" dxfId="191" priority="49" operator="containsText" text="Extrema">
      <formula>NOT(ISERROR(SEARCH("Extrema",AE9)))</formula>
    </cfRule>
    <cfRule type="containsText" dxfId="190" priority="50" operator="containsText" text="Alta">
      <formula>NOT(ISERROR(SEARCH("Alta",AE9)))</formula>
    </cfRule>
    <cfRule type="containsText" dxfId="189" priority="51" operator="containsText" text="Moderada">
      <formula>NOT(ISERROR(SEARCH("Moderada",AE9)))</formula>
    </cfRule>
  </conditionalFormatting>
  <conditionalFormatting sqref="AG9:AG12">
    <cfRule type="cellIs" dxfId="188" priority="52" stopIfTrue="1" operator="equal">
      <formula>"X"</formula>
    </cfRule>
  </conditionalFormatting>
  <conditionalFormatting sqref="AH9:AH12">
    <cfRule type="cellIs" dxfId="187" priority="53" operator="equal">
      <formula>"X"</formula>
    </cfRule>
  </conditionalFormatting>
  <conditionalFormatting sqref="AN9:AN12">
    <cfRule type="containsText" dxfId="186" priority="54" operator="containsText" text="Extrema">
      <formula>NOT(ISERROR(SEARCH("Extrema",AN9)))</formula>
    </cfRule>
    <cfRule type="containsText" dxfId="185" priority="55" operator="containsText" text="Alta">
      <formula>NOT(ISERROR(SEARCH("Alta",AN9)))</formula>
    </cfRule>
    <cfRule type="containsText" dxfId="184" priority="56" operator="containsText" text="Moderada">
      <formula>NOT(ISERROR(SEARCH("Moderada",AN9)))</formula>
    </cfRule>
    <cfRule type="containsText" dxfId="183" priority="57" operator="containsText" text="Baja">
      <formula>NOT(ISERROR(SEARCH("Baja",AN9)))</formula>
    </cfRule>
  </conditionalFormatting>
  <conditionalFormatting sqref="AP9:AP13">
    <cfRule type="containsText" dxfId="182" priority="58" operator="containsText" text="Extrema">
      <formula>NOT(ISERROR(SEARCH("Extrema",AP9)))</formula>
    </cfRule>
    <cfRule type="containsText" dxfId="181" priority="59" operator="containsText" text="Alta">
      <formula>NOT(ISERROR(SEARCH("Alta",AP9)))</formula>
    </cfRule>
    <cfRule type="containsText" dxfId="180" priority="60" operator="containsText" text="Moderada">
      <formula>NOT(ISERROR(SEARCH("Moderada",AP9)))</formula>
    </cfRule>
    <cfRule type="containsText" dxfId="179" priority="61" operator="containsText" text="Baja">
      <formula>NOT(ISERROR(SEARCH("Baja",AP9)))</formula>
    </cfRule>
  </conditionalFormatting>
  <conditionalFormatting sqref="AQ9:AR12">
    <cfRule type="containsText" dxfId="178" priority="62" operator="containsText" text="Extrema">
      <formula>NOT(ISERROR(SEARCH("Extrema",AQ9)))</formula>
    </cfRule>
    <cfRule type="containsText" dxfId="177" priority="63" operator="containsText" text="Alta">
      <formula>NOT(ISERROR(SEARCH("Alta",AQ9)))</formula>
    </cfRule>
    <cfRule type="containsText" dxfId="176" priority="64" operator="containsText" text="Moderada">
      <formula>NOT(ISERROR(SEARCH("Moderada",AQ9)))</formula>
    </cfRule>
    <cfRule type="containsText" dxfId="175" priority="65" operator="containsText" text="Baja">
      <formula>NOT(ISERROR(SEARCH("Baja",AQ9)))</formula>
    </cfRule>
  </conditionalFormatting>
  <dataValidations count="2">
    <dataValidation type="list" allowBlank="1" showErrorMessage="1" sqref="M12" xr:uid="{00000000-0002-0000-0500-000000000000}">
      <formula1>$AD$11:$AD$12</formula1>
    </dataValidation>
    <dataValidation type="list" allowBlank="1" showErrorMessage="1" sqref="L11:L12" xr:uid="{00000000-0002-0000-0500-000001000000}">
      <formula1>$X$11:$X$12</formula1>
    </dataValidation>
  </dataValidations>
  <pageMargins left="0.90551181102362199" right="0.70866141732283505" top="0.74803149606299202" bottom="0.74803149606299202" header="0" footer="0"/>
  <pageSetup paperSize="9" fitToHeight="0"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AU1000"/>
  <sheetViews>
    <sheetView showGridLines="0" topLeftCell="AR8" zoomScale="74" zoomScaleNormal="74" workbookViewId="0">
      <selection activeCell="AT9" sqref="AT9:AU9"/>
    </sheetView>
  </sheetViews>
  <sheetFormatPr baseColWidth="10" defaultColWidth="12.625" defaultRowHeight="15" customHeight="1"/>
  <cols>
    <col min="1" max="1" width="4.5" customWidth="1"/>
    <col min="2" max="2" width="4.375" customWidth="1"/>
    <col min="3" max="5" width="34.25" customWidth="1"/>
    <col min="6" max="6" width="28.125" customWidth="1"/>
    <col min="7" max="13" width="36.125" customWidth="1"/>
    <col min="14" max="16" width="3.75" customWidth="1"/>
    <col min="17" max="17" width="4.75" customWidth="1"/>
    <col min="18" max="18" width="11.375" customWidth="1"/>
    <col min="19" max="19" width="31.625" customWidth="1"/>
    <col min="20" max="21" width="11.375" customWidth="1"/>
    <col min="22" max="22" width="6.125" customWidth="1"/>
    <col min="23" max="23" width="5.625" customWidth="1"/>
    <col min="24" max="24" width="5" customWidth="1"/>
    <col min="25" max="25" width="7.625" customWidth="1"/>
    <col min="26" max="26" width="11.375" customWidth="1"/>
    <col min="27" max="27" width="6.75" customWidth="1"/>
    <col min="28" max="28" width="7.375" customWidth="1"/>
    <col min="29" max="31" width="3.75" customWidth="1"/>
    <col min="32" max="32" width="4.75" customWidth="1"/>
    <col min="33" max="33" width="11" customWidth="1"/>
    <col min="34" max="34" width="30.5" customWidth="1"/>
    <col min="35" max="35" width="11" customWidth="1"/>
    <col min="36" max="36" width="15.125" customWidth="1"/>
    <col min="37" max="37" width="12.625" customWidth="1"/>
    <col min="38" max="38" width="23.875" customWidth="1"/>
    <col min="39" max="40" width="11" customWidth="1"/>
    <col min="41" max="42" width="54.5" hidden="1" customWidth="1"/>
    <col min="43" max="44" width="54.5" customWidth="1"/>
    <col min="45" max="45" width="42.25" customWidth="1"/>
    <col min="46" max="46" width="37.25" customWidth="1"/>
    <col min="47" max="47" width="25.875" customWidth="1"/>
  </cols>
  <sheetData>
    <row r="1" spans="1:47" ht="14.25">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row>
    <row r="2" spans="1:47" ht="39" customHeight="1">
      <c r="A2" s="29"/>
      <c r="B2" s="528"/>
      <c r="C2" s="418"/>
      <c r="D2" s="530" t="s">
        <v>221</v>
      </c>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c r="AT2" s="418"/>
      <c r="AU2" s="84" t="s">
        <v>222</v>
      </c>
    </row>
    <row r="3" spans="1:47" ht="29.25" customHeight="1">
      <c r="A3" s="29"/>
      <c r="B3" s="529"/>
      <c r="C3" s="421"/>
      <c r="D3" s="494"/>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c r="AT3" s="424"/>
      <c r="AU3" s="85" t="s">
        <v>223</v>
      </c>
    </row>
    <row r="4" spans="1:47" ht="37.5" customHeight="1">
      <c r="A4" s="29"/>
      <c r="B4" s="494"/>
      <c r="C4" s="424"/>
      <c r="D4" s="561" t="s">
        <v>224</v>
      </c>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2"/>
      <c r="AU4" s="86" t="s">
        <v>225</v>
      </c>
    </row>
    <row r="5" spans="1:47" ht="10.5" customHeight="1">
      <c r="A5" s="29"/>
      <c r="B5" s="501"/>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c r="AU5" s="417"/>
    </row>
    <row r="6" spans="1:47" ht="30" customHeight="1">
      <c r="A6" s="40"/>
      <c r="B6" s="547" t="s">
        <v>226</v>
      </c>
      <c r="C6" s="538" t="s">
        <v>227</v>
      </c>
      <c r="D6" s="514"/>
      <c r="E6" s="514"/>
      <c r="F6" s="514"/>
      <c r="G6" s="514"/>
      <c r="H6" s="514"/>
      <c r="I6" s="514"/>
      <c r="J6" s="514"/>
      <c r="K6" s="514"/>
      <c r="L6" s="514"/>
      <c r="M6" s="515"/>
      <c r="N6" s="539" t="s">
        <v>189</v>
      </c>
      <c r="O6" s="514"/>
      <c r="P6" s="514"/>
      <c r="Q6" s="514"/>
      <c r="R6" s="515"/>
      <c r="S6" s="540" t="s">
        <v>228</v>
      </c>
      <c r="T6" s="514"/>
      <c r="U6" s="514"/>
      <c r="V6" s="514"/>
      <c r="W6" s="514"/>
      <c r="X6" s="514"/>
      <c r="Y6" s="514"/>
      <c r="Z6" s="514"/>
      <c r="AA6" s="514"/>
      <c r="AB6" s="515"/>
      <c r="AC6" s="539" t="s">
        <v>229</v>
      </c>
      <c r="AD6" s="514"/>
      <c r="AE6" s="514"/>
      <c r="AF6" s="514"/>
      <c r="AG6" s="515"/>
      <c r="AH6" s="541" t="s">
        <v>230</v>
      </c>
      <c r="AI6" s="514"/>
      <c r="AJ6" s="514"/>
      <c r="AK6" s="514"/>
      <c r="AL6" s="514"/>
      <c r="AM6" s="514"/>
      <c r="AN6" s="515"/>
      <c r="AO6" s="542" t="s">
        <v>231</v>
      </c>
      <c r="AP6" s="514"/>
      <c r="AQ6" s="514"/>
      <c r="AR6" s="514"/>
      <c r="AS6" s="515"/>
      <c r="AT6" s="562" t="s">
        <v>232</v>
      </c>
      <c r="AU6" s="558"/>
    </row>
    <row r="7" spans="1:47" ht="42.75" customHeight="1">
      <c r="A7" s="40"/>
      <c r="B7" s="548"/>
      <c r="C7" s="549" t="s">
        <v>156</v>
      </c>
      <c r="D7" s="549" t="s">
        <v>321</v>
      </c>
      <c r="E7" s="549" t="s">
        <v>322</v>
      </c>
      <c r="F7" s="549" t="s">
        <v>160</v>
      </c>
      <c r="G7" s="549" t="s">
        <v>164</v>
      </c>
      <c r="H7" s="549" t="s">
        <v>233</v>
      </c>
      <c r="I7" s="549" t="s">
        <v>172</v>
      </c>
      <c r="J7" s="549" t="s">
        <v>234</v>
      </c>
      <c r="K7" s="549" t="s">
        <v>180</v>
      </c>
      <c r="L7" s="549" t="s">
        <v>184</v>
      </c>
      <c r="M7" s="549" t="s">
        <v>186</v>
      </c>
      <c r="N7" s="550" t="s">
        <v>138</v>
      </c>
      <c r="O7" s="550" t="s">
        <v>139</v>
      </c>
      <c r="P7" s="550" t="s">
        <v>110</v>
      </c>
      <c r="Q7" s="61"/>
      <c r="R7" s="550" t="s">
        <v>235</v>
      </c>
      <c r="S7" s="551" t="s">
        <v>236</v>
      </c>
      <c r="T7" s="543" t="s">
        <v>237</v>
      </c>
      <c r="U7" s="515"/>
      <c r="V7" s="552" t="s">
        <v>168</v>
      </c>
      <c r="W7" s="552" t="s">
        <v>170</v>
      </c>
      <c r="X7" s="552" t="s">
        <v>174</v>
      </c>
      <c r="Y7" s="552" t="s">
        <v>178</v>
      </c>
      <c r="Z7" s="551" t="s">
        <v>238</v>
      </c>
      <c r="AA7" s="553" t="s">
        <v>138</v>
      </c>
      <c r="AB7" s="553" t="s">
        <v>139</v>
      </c>
      <c r="AC7" s="550" t="s">
        <v>138</v>
      </c>
      <c r="AD7" s="550" t="s">
        <v>139</v>
      </c>
      <c r="AE7" s="550" t="s">
        <v>110</v>
      </c>
      <c r="AF7" s="61"/>
      <c r="AG7" s="550" t="s">
        <v>235</v>
      </c>
      <c r="AH7" s="554" t="s">
        <v>182</v>
      </c>
      <c r="AI7" s="554" t="s">
        <v>162</v>
      </c>
      <c r="AJ7" s="554" t="s">
        <v>49</v>
      </c>
      <c r="AK7" s="544" t="s">
        <v>191</v>
      </c>
      <c r="AL7" s="515"/>
      <c r="AM7" s="544" t="s">
        <v>194</v>
      </c>
      <c r="AN7" s="515"/>
      <c r="AO7" s="80" t="s">
        <v>204</v>
      </c>
      <c r="AP7" s="555" t="s">
        <v>232</v>
      </c>
      <c r="AQ7" s="80" t="s">
        <v>206</v>
      </c>
      <c r="AR7" s="555" t="s">
        <v>232</v>
      </c>
      <c r="AS7" s="80" t="s">
        <v>239</v>
      </c>
      <c r="AT7" s="559"/>
      <c r="AU7" s="560"/>
    </row>
    <row r="8" spans="1:47" ht="76.5" customHeight="1">
      <c r="A8" s="40"/>
      <c r="B8" s="556"/>
      <c r="C8" s="556"/>
      <c r="D8" s="556"/>
      <c r="E8" s="556"/>
      <c r="F8" s="556"/>
      <c r="G8" s="556"/>
      <c r="H8" s="556"/>
      <c r="I8" s="556"/>
      <c r="J8" s="556"/>
      <c r="K8" s="556"/>
      <c r="L8" s="556"/>
      <c r="M8" s="556"/>
      <c r="N8" s="556"/>
      <c r="O8" s="556"/>
      <c r="P8" s="556"/>
      <c r="Q8" s="62" t="s">
        <v>240</v>
      </c>
      <c r="R8" s="556"/>
      <c r="S8" s="556"/>
      <c r="T8" s="71" t="s">
        <v>241</v>
      </c>
      <c r="U8" s="71" t="s">
        <v>242</v>
      </c>
      <c r="V8" s="556"/>
      <c r="W8" s="556"/>
      <c r="X8" s="556"/>
      <c r="Y8" s="556"/>
      <c r="Z8" s="556"/>
      <c r="AA8" s="556"/>
      <c r="AB8" s="556"/>
      <c r="AC8" s="556"/>
      <c r="AD8" s="556"/>
      <c r="AE8" s="556"/>
      <c r="AF8" s="62" t="s">
        <v>240</v>
      </c>
      <c r="AG8" s="556"/>
      <c r="AH8" s="556"/>
      <c r="AI8" s="556"/>
      <c r="AJ8" s="556"/>
      <c r="AK8" s="81" t="s">
        <v>243</v>
      </c>
      <c r="AL8" s="81" t="s">
        <v>156</v>
      </c>
      <c r="AM8" s="81" t="s">
        <v>244</v>
      </c>
      <c r="AN8" s="81" t="s">
        <v>245</v>
      </c>
      <c r="AO8" s="80" t="s">
        <v>246</v>
      </c>
      <c r="AP8" s="556"/>
      <c r="AQ8" s="80" t="s">
        <v>246</v>
      </c>
      <c r="AR8" s="556"/>
      <c r="AS8" s="80" t="s">
        <v>246</v>
      </c>
      <c r="AT8" s="563"/>
      <c r="AU8" s="564"/>
    </row>
    <row r="9" spans="1:47" ht="243.75" customHeight="1">
      <c r="A9" s="29"/>
      <c r="B9" s="46">
        <v>1</v>
      </c>
      <c r="C9" s="47" t="s">
        <v>70</v>
      </c>
      <c r="D9" s="47" t="s">
        <v>58</v>
      </c>
      <c r="E9" s="47"/>
      <c r="F9" s="47" t="s">
        <v>323</v>
      </c>
      <c r="G9" s="48" t="s">
        <v>39</v>
      </c>
      <c r="H9" s="48" t="s">
        <v>324</v>
      </c>
      <c r="I9" s="96" t="s">
        <v>325</v>
      </c>
      <c r="J9" s="96" t="s">
        <v>326</v>
      </c>
      <c r="K9" s="48" t="s">
        <v>281</v>
      </c>
      <c r="L9" s="49" t="s">
        <v>80</v>
      </c>
      <c r="M9" s="102" t="s">
        <v>18</v>
      </c>
      <c r="N9" s="64">
        <v>2</v>
      </c>
      <c r="O9" s="64">
        <v>4</v>
      </c>
      <c r="P9" s="65">
        <f>+N9*O9</f>
        <v>8</v>
      </c>
      <c r="Q9" s="64">
        <f>(IFERROR(VALUE(CONCATENATE(N9,O9)),0))</f>
        <v>24</v>
      </c>
      <c r="R9" s="65">
        <f>(IFERROR(VLOOKUP(Q9,'[1]INF GENERAL'!$F$3:$H$27,2,FALSE),0))</f>
        <v>0</v>
      </c>
      <c r="S9" s="48" t="s">
        <v>327</v>
      </c>
      <c r="T9" s="49" t="s">
        <v>43</v>
      </c>
      <c r="U9" s="49"/>
      <c r="V9" s="77">
        <v>25</v>
      </c>
      <c r="W9" s="77">
        <v>25</v>
      </c>
      <c r="X9" s="77">
        <v>25</v>
      </c>
      <c r="Y9" s="77">
        <v>25</v>
      </c>
      <c r="Z9" s="109">
        <f>(IFERROR(SUM(V9:Y9),0))</f>
        <v>100</v>
      </c>
      <c r="AA9" s="49">
        <v>0</v>
      </c>
      <c r="AB9" s="49">
        <v>0</v>
      </c>
      <c r="AC9" s="49">
        <v>1</v>
      </c>
      <c r="AD9" s="49">
        <v>2</v>
      </c>
      <c r="AE9" s="49">
        <f>+AC9*AD9</f>
        <v>2</v>
      </c>
      <c r="AF9" s="49">
        <f>IFERROR(VALUE(CONCATENATE(AC9,AD9)),0)</f>
        <v>12</v>
      </c>
      <c r="AG9" s="77">
        <f>IFERROR(VLOOKUP(AF9,'[1]INF GENERAL'!$F$3:$H$27,2,FALSE),0)</f>
        <v>0</v>
      </c>
      <c r="AH9" s="48" t="s">
        <v>328</v>
      </c>
      <c r="AI9" s="49" t="s">
        <v>43</v>
      </c>
      <c r="AJ9" s="49" t="s">
        <v>51</v>
      </c>
      <c r="AK9" s="49" t="s">
        <v>39</v>
      </c>
      <c r="AL9" s="49" t="s">
        <v>70</v>
      </c>
      <c r="AM9" s="82">
        <v>44927</v>
      </c>
      <c r="AN9" s="82">
        <v>45261</v>
      </c>
      <c r="AO9" s="95" t="s">
        <v>329</v>
      </c>
      <c r="AP9" s="83" t="s">
        <v>286</v>
      </c>
      <c r="AQ9" s="89" t="s">
        <v>330</v>
      </c>
      <c r="AR9" s="83" t="s">
        <v>331</v>
      </c>
      <c r="AS9" s="115" t="s">
        <v>332</v>
      </c>
      <c r="AT9" s="545" t="s">
        <v>261</v>
      </c>
      <c r="AU9" s="546"/>
    </row>
    <row r="10" spans="1:47" ht="18.75" customHeight="1">
      <c r="A10" s="29"/>
      <c r="B10" s="50"/>
      <c r="C10" s="51"/>
      <c r="D10" s="51"/>
      <c r="E10" s="51"/>
      <c r="F10" s="51"/>
      <c r="G10" s="51"/>
      <c r="H10" s="51"/>
      <c r="I10" s="51"/>
      <c r="J10" s="51"/>
      <c r="K10" s="51"/>
      <c r="L10" s="51"/>
      <c r="M10" s="51"/>
      <c r="N10" s="2"/>
      <c r="O10" s="2"/>
      <c r="P10" s="2"/>
      <c r="Q10" s="2"/>
      <c r="R10" s="2"/>
      <c r="S10" s="2"/>
      <c r="T10" s="2"/>
      <c r="U10" s="2"/>
      <c r="V10" s="2"/>
      <c r="W10" s="2"/>
      <c r="X10" s="2"/>
      <c r="Y10" s="2"/>
      <c r="Z10" s="2"/>
      <c r="AA10" s="2"/>
      <c r="AB10" s="2"/>
      <c r="AC10" s="56"/>
      <c r="AD10" s="56"/>
      <c r="AE10" s="56"/>
      <c r="AF10" s="56"/>
      <c r="AG10" s="56"/>
      <c r="AH10" s="56"/>
      <c r="AI10" s="56"/>
      <c r="AJ10" s="56"/>
      <c r="AK10" s="56"/>
      <c r="AL10" s="56"/>
      <c r="AM10" s="56"/>
      <c r="AN10" s="56"/>
      <c r="AO10" s="56"/>
      <c r="AP10" s="56"/>
      <c r="AQ10" s="56"/>
      <c r="AR10" s="56"/>
      <c r="AS10" s="56"/>
      <c r="AT10" s="56"/>
      <c r="AU10" s="51"/>
    </row>
    <row r="11" spans="1:47" ht="18.75" customHeight="1">
      <c r="A11" s="29"/>
      <c r="B11" s="50"/>
      <c r="C11" s="51"/>
      <c r="D11" s="51"/>
      <c r="E11" s="51"/>
      <c r="F11" s="51"/>
      <c r="G11" s="51"/>
      <c r="H11" s="51"/>
      <c r="I11" s="51"/>
      <c r="J11" s="51"/>
      <c r="K11" s="51"/>
      <c r="L11" s="51"/>
      <c r="M11" s="51"/>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1"/>
    </row>
    <row r="12" spans="1:47" ht="18.75" customHeight="1">
      <c r="A12" s="29"/>
      <c r="B12" s="50"/>
      <c r="C12" s="513" t="s">
        <v>333</v>
      </c>
      <c r="D12" s="514"/>
      <c r="E12" s="514"/>
      <c r="F12" s="514"/>
      <c r="G12" s="514"/>
      <c r="H12" s="515"/>
      <c r="I12" s="51"/>
      <c r="J12" s="51"/>
      <c r="K12" s="51"/>
      <c r="L12" s="51"/>
      <c r="M12" s="51"/>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1"/>
    </row>
    <row r="13" spans="1:47" ht="103.5" customHeight="1">
      <c r="A13" s="29"/>
      <c r="B13" s="50"/>
      <c r="C13" s="516" t="s">
        <v>334</v>
      </c>
      <c r="D13" s="515"/>
      <c r="E13" s="516" t="s">
        <v>335</v>
      </c>
      <c r="F13" s="515"/>
      <c r="G13" s="517" t="s">
        <v>336</v>
      </c>
      <c r="H13" s="515"/>
      <c r="I13" s="54"/>
      <c r="J13" s="54"/>
      <c r="K13" s="51"/>
      <c r="L13" s="2"/>
      <c r="M13" s="2"/>
      <c r="N13" s="2"/>
      <c r="O13" s="2"/>
      <c r="P13" s="2"/>
      <c r="Q13" s="2"/>
      <c r="R13" s="2"/>
      <c r="S13" s="2"/>
      <c r="T13" s="2"/>
      <c r="U13" s="2"/>
      <c r="V13" s="2"/>
      <c r="W13" s="2"/>
      <c r="X13" s="2"/>
      <c r="Y13" s="2"/>
      <c r="Z13" s="2"/>
      <c r="AA13" s="51"/>
      <c r="AB13" s="56"/>
      <c r="AC13" s="56"/>
      <c r="AD13" s="51"/>
      <c r="AE13" s="56"/>
      <c r="AF13" s="56"/>
      <c r="AG13" s="56"/>
      <c r="AH13" s="56"/>
      <c r="AI13" s="56"/>
      <c r="AJ13" s="56"/>
      <c r="AK13" s="56"/>
      <c r="AL13" s="56"/>
      <c r="AM13" s="56"/>
      <c r="AN13" s="56"/>
      <c r="AO13" s="56"/>
      <c r="AP13" s="56"/>
      <c r="AQ13" s="56"/>
      <c r="AR13" s="56"/>
      <c r="AS13" s="51"/>
      <c r="AT13" s="29"/>
      <c r="AU13" s="29"/>
    </row>
    <row r="14" spans="1:47" ht="18.75" customHeight="1">
      <c r="A14" s="29"/>
      <c r="B14" s="55"/>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1"/>
      <c r="AD14" s="56"/>
      <c r="AE14" s="56"/>
      <c r="AF14" s="56"/>
      <c r="AG14" s="56"/>
      <c r="AH14" s="56"/>
      <c r="AI14" s="56"/>
      <c r="AJ14" s="56"/>
      <c r="AK14" s="56"/>
      <c r="AL14" s="56"/>
      <c r="AM14" s="56"/>
      <c r="AN14" s="56"/>
      <c r="AO14" s="56"/>
      <c r="AP14" s="56"/>
      <c r="AQ14" s="56"/>
      <c r="AR14" s="56"/>
      <c r="AS14" s="56"/>
      <c r="AT14" s="56"/>
      <c r="AU14" s="51"/>
    </row>
    <row r="15" spans="1:47" ht="18.75" customHeight="1">
      <c r="A15" s="29"/>
      <c r="B15" s="55"/>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1"/>
      <c r="AD15" s="56"/>
      <c r="AE15" s="56"/>
      <c r="AF15" s="56"/>
      <c r="AG15" s="56"/>
      <c r="AH15" s="56"/>
      <c r="AI15" s="56"/>
      <c r="AJ15" s="56"/>
      <c r="AK15" s="56"/>
      <c r="AL15" s="56"/>
      <c r="AM15" s="56"/>
      <c r="AN15" s="56"/>
      <c r="AO15" s="56"/>
      <c r="AP15" s="56"/>
      <c r="AQ15" s="56"/>
      <c r="AR15" s="56"/>
      <c r="AS15" s="56"/>
      <c r="AT15" s="56"/>
      <c r="AU15" s="51"/>
    </row>
    <row r="16" spans="1:47" ht="18.75" customHeight="1">
      <c r="A16" s="29"/>
      <c r="B16" s="55"/>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1"/>
      <c r="AD16" s="56"/>
      <c r="AE16" s="56"/>
      <c r="AF16" s="56"/>
      <c r="AG16" s="56"/>
      <c r="AH16" s="56"/>
      <c r="AI16" s="56"/>
      <c r="AJ16" s="56"/>
      <c r="AK16" s="56"/>
      <c r="AL16" s="56"/>
      <c r="AM16" s="56"/>
      <c r="AN16" s="56"/>
      <c r="AO16" s="56"/>
      <c r="AP16" s="56"/>
      <c r="AQ16" s="56"/>
      <c r="AR16" s="56"/>
      <c r="AS16" s="56"/>
      <c r="AT16" s="56"/>
      <c r="AU16" s="51"/>
    </row>
    <row r="17" spans="1:47" ht="18.75" customHeight="1">
      <c r="A17" s="29"/>
      <c r="B17" s="55"/>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1"/>
      <c r="AD17" s="56"/>
      <c r="AE17" s="56"/>
      <c r="AF17" s="56"/>
      <c r="AG17" s="56"/>
      <c r="AH17" s="56"/>
      <c r="AI17" s="56"/>
      <c r="AJ17" s="56"/>
      <c r="AK17" s="56"/>
      <c r="AL17" s="56"/>
      <c r="AM17" s="56"/>
      <c r="AN17" s="56"/>
      <c r="AO17" s="56"/>
      <c r="AP17" s="56"/>
      <c r="AQ17" s="56"/>
      <c r="AR17" s="56"/>
      <c r="AS17" s="56"/>
      <c r="AT17" s="56"/>
      <c r="AU17" s="51"/>
    </row>
    <row r="18" spans="1:47" ht="18.75" customHeight="1">
      <c r="A18" s="29"/>
      <c r="B18" s="55"/>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1"/>
      <c r="AD18" s="56"/>
      <c r="AE18" s="56"/>
      <c r="AF18" s="56"/>
      <c r="AG18" s="56"/>
      <c r="AH18" s="56"/>
      <c r="AI18" s="56"/>
      <c r="AJ18" s="56"/>
      <c r="AK18" s="56"/>
      <c r="AL18" s="56"/>
      <c r="AM18" s="56"/>
      <c r="AN18" s="56"/>
      <c r="AO18" s="56"/>
      <c r="AP18" s="56"/>
      <c r="AQ18" s="56"/>
      <c r="AR18" s="56"/>
      <c r="AS18" s="56"/>
      <c r="AT18" s="56"/>
      <c r="AU18" s="51"/>
    </row>
    <row r="19" spans="1:47"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1"/>
      <c r="AD19" s="56"/>
      <c r="AE19" s="56"/>
      <c r="AF19" s="56"/>
      <c r="AG19" s="56"/>
      <c r="AH19" s="56"/>
      <c r="AI19" s="56"/>
      <c r="AJ19" s="56"/>
      <c r="AK19" s="56"/>
      <c r="AL19" s="56"/>
      <c r="AM19" s="56"/>
      <c r="AN19" s="56"/>
      <c r="AO19" s="56"/>
      <c r="AP19" s="56"/>
      <c r="AQ19" s="56"/>
      <c r="AR19" s="56"/>
      <c r="AS19" s="56"/>
      <c r="AT19" s="56"/>
      <c r="AU19" s="51"/>
    </row>
    <row r="20" spans="1:47"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1"/>
      <c r="AD20" s="56"/>
      <c r="AE20" s="56"/>
      <c r="AF20" s="56"/>
      <c r="AG20" s="56"/>
      <c r="AH20" s="56"/>
      <c r="AI20" s="56"/>
      <c r="AJ20" s="56"/>
      <c r="AK20" s="56"/>
      <c r="AL20" s="56"/>
      <c r="AM20" s="56"/>
      <c r="AN20" s="56"/>
      <c r="AO20" s="56"/>
      <c r="AP20" s="56"/>
      <c r="AQ20" s="56"/>
      <c r="AR20" s="56"/>
      <c r="AS20" s="56"/>
      <c r="AT20" s="56"/>
      <c r="AU20" s="51"/>
    </row>
    <row r="21" spans="1:47" ht="18.75" customHeight="1">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1"/>
      <c r="AD21" s="56"/>
      <c r="AE21" s="56"/>
      <c r="AF21" s="56"/>
      <c r="AG21" s="56"/>
      <c r="AH21" s="56"/>
      <c r="AI21" s="56"/>
      <c r="AJ21" s="56"/>
      <c r="AK21" s="56"/>
      <c r="AL21" s="56"/>
      <c r="AM21" s="56"/>
      <c r="AN21" s="56"/>
      <c r="AO21" s="56"/>
      <c r="AP21" s="56"/>
      <c r="AQ21" s="56"/>
      <c r="AR21" s="56"/>
      <c r="AS21" s="56"/>
      <c r="AT21" s="56"/>
      <c r="AU21" s="51"/>
    </row>
    <row r="22" spans="1:47" ht="18.75" customHeight="1">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1"/>
      <c r="AD22" s="56"/>
      <c r="AE22" s="56"/>
      <c r="AF22" s="56"/>
      <c r="AG22" s="56"/>
      <c r="AH22" s="56"/>
      <c r="AI22" s="56"/>
      <c r="AJ22" s="56"/>
      <c r="AK22" s="56"/>
      <c r="AL22" s="56"/>
      <c r="AM22" s="56"/>
      <c r="AN22" s="56"/>
      <c r="AO22" s="56"/>
      <c r="AP22" s="56"/>
      <c r="AQ22" s="56"/>
      <c r="AR22" s="56"/>
      <c r="AS22" s="56"/>
      <c r="AT22" s="56"/>
      <c r="AU22" s="51"/>
    </row>
    <row r="23" spans="1:47" ht="21" customHeight="1">
      <c r="A23" s="29"/>
      <c r="B23" s="50"/>
      <c r="C23" s="51"/>
      <c r="D23" s="51"/>
      <c r="E23" s="51"/>
      <c r="F23" s="57"/>
      <c r="G23" s="57"/>
      <c r="H23" s="57"/>
      <c r="I23" s="57"/>
      <c r="J23" s="57"/>
      <c r="K23" s="57"/>
      <c r="L23" s="57"/>
      <c r="M23" s="57"/>
      <c r="N23" s="57"/>
      <c r="O23" s="57"/>
      <c r="P23" s="57"/>
      <c r="Q23" s="57"/>
      <c r="R23" s="57"/>
      <c r="S23" s="57"/>
      <c r="T23" s="57"/>
      <c r="U23" s="57"/>
      <c r="V23" s="57"/>
      <c r="W23" s="57"/>
      <c r="X23" s="57"/>
      <c r="Y23" s="57"/>
      <c r="Z23" s="57"/>
      <c r="AA23" s="57"/>
      <c r="AB23" s="57"/>
      <c r="AC23" s="51"/>
      <c r="AD23" s="57"/>
      <c r="AE23" s="57"/>
      <c r="AF23" s="57"/>
      <c r="AG23" s="57"/>
      <c r="AH23" s="57"/>
      <c r="AI23" s="57"/>
      <c r="AJ23" s="57"/>
      <c r="AK23" s="57"/>
      <c r="AL23" s="57"/>
      <c r="AM23" s="57"/>
      <c r="AN23" s="57"/>
      <c r="AO23" s="57"/>
      <c r="AP23" s="57"/>
      <c r="AQ23" s="57"/>
      <c r="AR23" s="57"/>
      <c r="AS23" s="57"/>
      <c r="AT23" s="57"/>
      <c r="AU23" s="51"/>
    </row>
    <row r="24" spans="1:47" ht="26.25" customHeight="1">
      <c r="A24" s="29"/>
      <c r="B24" s="50"/>
      <c r="C24" s="51"/>
      <c r="D24" s="51"/>
      <c r="E24" s="51"/>
      <c r="F24" s="58"/>
      <c r="G24" s="58"/>
      <c r="H24" s="58"/>
      <c r="I24" s="58"/>
      <c r="J24" s="58"/>
      <c r="K24" s="58"/>
      <c r="L24" s="58"/>
      <c r="M24" s="58"/>
      <c r="N24" s="58"/>
      <c r="O24" s="58"/>
      <c r="P24" s="58"/>
      <c r="Q24" s="58"/>
      <c r="R24" s="58"/>
      <c r="S24" s="58"/>
      <c r="T24" s="58"/>
      <c r="U24" s="58"/>
      <c r="V24" s="58"/>
      <c r="W24" s="58"/>
      <c r="X24" s="58"/>
      <c r="Y24" s="58"/>
      <c r="Z24" s="58"/>
      <c r="AA24" s="58"/>
      <c r="AB24" s="58"/>
      <c r="AC24" s="51"/>
      <c r="AD24" s="51"/>
      <c r="AE24" s="51"/>
      <c r="AF24" s="51"/>
      <c r="AG24" s="51"/>
      <c r="AH24" s="51"/>
      <c r="AI24" s="51"/>
      <c r="AJ24" s="51"/>
      <c r="AK24" s="51"/>
      <c r="AL24" s="51"/>
      <c r="AM24" s="51"/>
      <c r="AN24" s="51"/>
      <c r="AO24" s="51"/>
      <c r="AP24" s="51"/>
      <c r="AQ24" s="51"/>
      <c r="AR24" s="51"/>
      <c r="AS24" s="51"/>
      <c r="AT24" s="51"/>
      <c r="AU24" s="51"/>
    </row>
    <row r="25" spans="1:47" ht="21" customHeight="1">
      <c r="A25" s="29"/>
      <c r="B25" s="50"/>
      <c r="C25" s="51"/>
      <c r="D25" s="51"/>
      <c r="E25" s="51"/>
      <c r="F25" s="58"/>
      <c r="G25" s="58"/>
      <c r="H25" s="58"/>
      <c r="I25" s="58"/>
      <c r="J25" s="58"/>
      <c r="K25" s="58"/>
      <c r="L25" s="58"/>
      <c r="M25" s="58"/>
      <c r="N25" s="58"/>
      <c r="O25" s="58"/>
      <c r="P25" s="58"/>
      <c r="Q25" s="58"/>
      <c r="R25" s="58"/>
      <c r="S25" s="58"/>
      <c r="T25" s="58"/>
      <c r="U25" s="58"/>
      <c r="V25" s="58"/>
      <c r="W25" s="58"/>
      <c r="X25" s="58"/>
      <c r="Y25" s="58"/>
      <c r="Z25" s="58"/>
      <c r="AA25" s="58"/>
      <c r="AB25" s="58"/>
      <c r="AC25" s="51"/>
      <c r="AD25" s="51"/>
      <c r="AE25" s="51"/>
      <c r="AF25" s="51"/>
      <c r="AG25" s="51"/>
      <c r="AH25" s="51"/>
      <c r="AI25" s="51"/>
      <c r="AJ25" s="51"/>
      <c r="AK25" s="51"/>
      <c r="AL25" s="51"/>
      <c r="AM25" s="51"/>
      <c r="AN25" s="51"/>
      <c r="AO25" s="51"/>
      <c r="AP25" s="51"/>
      <c r="AQ25" s="51"/>
      <c r="AR25" s="51"/>
      <c r="AS25" s="51"/>
      <c r="AT25" s="51"/>
      <c r="AU25" s="51"/>
    </row>
    <row r="26" spans="1:47" ht="21" customHeight="1">
      <c r="A26" s="29"/>
      <c r="B26" s="50"/>
      <c r="C26" s="51"/>
      <c r="D26" s="51"/>
      <c r="E26" s="51"/>
      <c r="F26" s="58"/>
      <c r="G26" s="58"/>
      <c r="H26" s="58"/>
      <c r="I26" s="58"/>
      <c r="J26" s="58"/>
      <c r="K26" s="58"/>
      <c r="L26" s="58"/>
      <c r="M26" s="58"/>
      <c r="N26" s="58"/>
      <c r="O26" s="58"/>
      <c r="P26" s="58"/>
      <c r="Q26" s="58"/>
      <c r="R26" s="58"/>
      <c r="S26" s="58"/>
      <c r="T26" s="58"/>
      <c r="U26" s="58"/>
      <c r="V26" s="58"/>
      <c r="W26" s="58"/>
      <c r="X26" s="58"/>
      <c r="Y26" s="58"/>
      <c r="Z26" s="58"/>
      <c r="AA26" s="58"/>
      <c r="AB26" s="58"/>
      <c r="AC26" s="51"/>
      <c r="AD26" s="51"/>
      <c r="AE26" s="51"/>
      <c r="AF26" s="51"/>
      <c r="AG26" s="51"/>
      <c r="AH26" s="51"/>
      <c r="AI26" s="51"/>
      <c r="AJ26" s="51"/>
      <c r="AK26" s="51"/>
      <c r="AL26" s="51"/>
      <c r="AM26" s="51"/>
      <c r="AN26" s="51"/>
      <c r="AO26" s="51"/>
      <c r="AP26" s="51"/>
      <c r="AQ26" s="51"/>
      <c r="AR26" s="51"/>
      <c r="AS26" s="51"/>
      <c r="AT26" s="51"/>
      <c r="AU26" s="51"/>
    </row>
    <row r="27" spans="1:47" ht="21" customHeight="1">
      <c r="A27" s="29"/>
      <c r="B27" s="50"/>
      <c r="C27" s="51"/>
      <c r="D27" s="51"/>
      <c r="E27" s="51"/>
      <c r="F27" s="58"/>
      <c r="G27" s="58"/>
      <c r="H27" s="58"/>
      <c r="I27" s="58"/>
      <c r="J27" s="58"/>
      <c r="K27" s="58"/>
      <c r="L27" s="58"/>
      <c r="M27" s="58"/>
      <c r="N27" s="58"/>
      <c r="O27" s="58"/>
      <c r="P27" s="58"/>
      <c r="Q27" s="58"/>
      <c r="R27" s="58"/>
      <c r="S27" s="58"/>
      <c r="T27" s="58"/>
      <c r="U27" s="58"/>
      <c r="V27" s="58"/>
      <c r="W27" s="58"/>
      <c r="X27" s="58"/>
      <c r="Y27" s="58"/>
      <c r="Z27" s="58"/>
      <c r="AA27" s="58"/>
      <c r="AB27" s="58"/>
      <c r="AC27" s="51"/>
      <c r="AD27" s="51"/>
      <c r="AE27" s="51"/>
      <c r="AF27" s="51"/>
      <c r="AG27" s="51"/>
      <c r="AH27" s="51"/>
      <c r="AI27" s="51"/>
      <c r="AJ27" s="51"/>
      <c r="AK27" s="51"/>
      <c r="AL27" s="51"/>
      <c r="AM27" s="51"/>
      <c r="AN27" s="51"/>
      <c r="AO27" s="51"/>
      <c r="AP27" s="51"/>
      <c r="AQ27" s="51"/>
      <c r="AR27" s="51"/>
      <c r="AS27" s="51"/>
      <c r="AT27" s="51"/>
      <c r="AU27" s="51"/>
    </row>
    <row r="28" spans="1:47" ht="21" customHeight="1">
      <c r="A28" s="29"/>
      <c r="B28" s="50"/>
      <c r="C28" s="51"/>
      <c r="D28" s="51"/>
      <c r="E28" s="51"/>
      <c r="F28" s="51"/>
      <c r="G28" s="51"/>
      <c r="H28" s="51"/>
      <c r="I28" s="51"/>
      <c r="J28" s="51"/>
      <c r="K28" s="51"/>
      <c r="L28" s="51"/>
      <c r="M28" s="51"/>
      <c r="N28" s="58"/>
      <c r="O28" s="58"/>
      <c r="P28" s="58"/>
      <c r="Q28" s="58"/>
      <c r="R28" s="58"/>
      <c r="S28" s="58"/>
      <c r="T28" s="58"/>
      <c r="U28" s="58"/>
      <c r="V28" s="58"/>
      <c r="W28" s="58"/>
      <c r="X28" s="58"/>
      <c r="Y28" s="58"/>
      <c r="Z28" s="58"/>
      <c r="AA28" s="58"/>
      <c r="AB28" s="58"/>
      <c r="AC28" s="51"/>
      <c r="AD28" s="51"/>
      <c r="AE28" s="51"/>
      <c r="AF28" s="51"/>
      <c r="AG28" s="51"/>
      <c r="AH28" s="51"/>
      <c r="AI28" s="51"/>
      <c r="AJ28" s="51"/>
      <c r="AK28" s="51"/>
      <c r="AL28" s="51"/>
      <c r="AM28" s="51"/>
      <c r="AN28" s="51"/>
      <c r="AO28" s="51"/>
      <c r="AP28" s="51"/>
      <c r="AQ28" s="51"/>
      <c r="AR28" s="51"/>
      <c r="AS28" s="51"/>
      <c r="AT28" s="51"/>
      <c r="AU28" s="51"/>
    </row>
    <row r="29" spans="1:47" ht="27" customHeight="1">
      <c r="A29" s="29"/>
      <c r="B29" s="50"/>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row>
    <row r="30" spans="1:47" ht="30" customHeight="1">
      <c r="A30" s="29"/>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row>
    <row r="31" spans="1:47" ht="28.5" customHeight="1">
      <c r="A31" s="29"/>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row>
    <row r="32" spans="1:47" ht="24.75" customHeight="1">
      <c r="A32" s="29"/>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row>
    <row r="33" spans="1:47" ht="28.5" customHeight="1">
      <c r="A33" s="2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row>
    <row r="34" spans="1:47" ht="27" customHeight="1">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row>
    <row r="35" spans="1:47" ht="30.75"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4.75"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row>
    <row r="37" spans="1:47" ht="27"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row>
    <row r="38" spans="1:47" ht="25.5"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row>
    <row r="39" spans="1:47" ht="33.75"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row>
    <row r="40" spans="1:47" ht="30.75"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row>
    <row r="41" spans="1:47" ht="30.75"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row>
    <row r="42" spans="1:47" ht="36.75"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row>
    <row r="43" spans="1:47" ht="24.75"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row>
    <row r="44" spans="1:47" ht="27.7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4.7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row>
    <row r="46" spans="1:47" ht="17.2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row>
    <row r="47" spans="1:47" ht="14.2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row>
    <row r="48" spans="1:47" ht="27.7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row>
    <row r="49" spans="1:47" ht="28.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33.7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row>
    <row r="51" spans="1:47" ht="25.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row>
    <row r="52" spans="1:47" ht="18.7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row>
    <row r="53" spans="1:47" ht="18.7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row>
    <row r="54" spans="1:47" ht="18.7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18.7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18.7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row>
    <row r="57" spans="1:47" ht="18.7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row>
    <row r="58" spans="1:47"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row>
    <row r="59" spans="1:47"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row>
    <row r="60" spans="1:47"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row>
    <row r="62" spans="1:47"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row>
    <row r="63" spans="1:47"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row>
    <row r="64" spans="1:47"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row>
    <row r="65" spans="1:47"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row>
    <row r="66" spans="1:47"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row>
    <row r="67" spans="1:47"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row>
    <row r="68" spans="1:47"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row>
    <row r="70" spans="1:47"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row>
    <row r="71" spans="1:47"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row>
    <row r="72" spans="1:47"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row>
    <row r="73" spans="1:47"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row>
    <row r="74" spans="1:47"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row>
    <row r="76" spans="1:47"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row>
    <row r="77" spans="1:47"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row>
    <row r="78" spans="1:47"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row>
    <row r="79" spans="1:47"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row>
    <row r="80" spans="1:47"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row>
    <row r="82" spans="1:47"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row>
    <row r="83" spans="1:47"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row>
    <row r="84" spans="1:47"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row>
    <row r="85" spans="1:47"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row>
    <row r="86" spans="1:47"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row>
    <row r="87" spans="1:47"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row>
    <row r="88" spans="1:47"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row>
    <row r="89" spans="1:47"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row>
    <row r="90" spans="1:47"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row>
    <row r="91" spans="1:47"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row>
    <row r="92" spans="1:47"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row>
    <row r="93" spans="1:47"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row>
    <row r="95" spans="1:47"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row>
    <row r="96" spans="1:47"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row>
    <row r="97" spans="1:47"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row>
    <row r="98" spans="1:47"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row>
    <row r="99" spans="1:47"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row>
    <row r="100" spans="1:47"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row>
    <row r="101" spans="1:47"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row>
    <row r="103" spans="1:47"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row>
    <row r="104" spans="1:47"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row>
    <row r="105" spans="1:47"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row>
    <row r="106" spans="1:47"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row>
    <row r="107" spans="1:47"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row>
    <row r="108" spans="1:47"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row>
    <row r="109" spans="1:47"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row>
    <row r="110" spans="1:47"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row>
    <row r="111" spans="1:47"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row>
    <row r="112" spans="1:47"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row>
    <row r="113" spans="1:47"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row>
    <row r="114" spans="1:47"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row>
    <row r="115" spans="1:47"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row>
    <row r="116" spans="1:47"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row>
    <row r="117" spans="1:47"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row>
    <row r="118" spans="1:47"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row>
    <row r="119" spans="1:47"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row>
    <row r="120" spans="1:47"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row>
    <row r="121" spans="1:47"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row>
    <row r="122" spans="1:47"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row>
    <row r="123" spans="1:47"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row>
    <row r="124" spans="1:47"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row>
    <row r="125" spans="1:47"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row>
    <row r="126" spans="1:47"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row>
    <row r="127" spans="1:47"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row>
    <row r="128" spans="1:47"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row>
    <row r="129" spans="1:47"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row>
    <row r="130" spans="1:47"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row>
    <row r="131" spans="1:47"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row>
    <row r="132" spans="1:47"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row>
    <row r="133" spans="1:47"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row>
    <row r="134" spans="1:47"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row>
    <row r="135" spans="1:47"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row>
    <row r="136" spans="1:47"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row>
    <row r="137" spans="1:47"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row>
    <row r="138" spans="1:47"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row>
    <row r="139" spans="1:47"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row>
    <row r="140" spans="1:47"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row>
    <row r="141" spans="1:47"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row>
    <row r="142" spans="1:47"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row>
    <row r="143" spans="1:47"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row>
    <row r="144" spans="1:47"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row>
    <row r="145" spans="1:47"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row>
    <row r="146" spans="1:47"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row>
    <row r="147" spans="1:47"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row>
    <row r="148" spans="1:47"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row>
    <row r="149" spans="1:47"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row>
    <row r="150" spans="1:47"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row>
    <row r="151" spans="1:47"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row>
    <row r="152" spans="1:47"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row>
    <row r="153" spans="1:47"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row>
    <row r="154" spans="1:47"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row>
    <row r="155" spans="1:47"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row>
    <row r="156" spans="1:47"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row>
    <row r="157" spans="1:47"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row>
    <row r="158" spans="1:47"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row>
    <row r="159" spans="1:47"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row>
    <row r="160" spans="1:47"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row>
    <row r="161" spans="1:47"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row>
    <row r="162" spans="1:47"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row>
    <row r="163" spans="1:47"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row>
    <row r="164" spans="1:47"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row>
    <row r="165" spans="1:47"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row>
    <row r="166" spans="1:47"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row>
    <row r="167" spans="1:47"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row>
    <row r="168" spans="1:47"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row>
    <row r="169" spans="1:47"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row>
    <row r="170" spans="1:47"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row>
    <row r="171" spans="1:47"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row>
    <row r="172" spans="1:47"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row>
    <row r="173" spans="1:47"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row>
    <row r="174" spans="1:47"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row>
    <row r="175" spans="1:47"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row>
    <row r="176" spans="1:47"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row>
    <row r="177" spans="1:47"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row>
    <row r="178" spans="1:47"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row>
    <row r="179" spans="1:47"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row>
    <row r="180" spans="1:47"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row>
    <row r="181" spans="1:47"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row>
    <row r="182" spans="1:47"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row>
    <row r="183" spans="1:47"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row>
    <row r="184" spans="1:47"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row>
    <row r="185" spans="1:47"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row>
    <row r="186" spans="1:47"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row>
    <row r="187" spans="1:47"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row>
    <row r="188" spans="1:47"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row>
    <row r="189" spans="1:47"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row>
    <row r="190" spans="1:47"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row>
    <row r="191" spans="1:47"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row>
    <row r="192" spans="1:47"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row>
    <row r="193" spans="1:47"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row>
    <row r="194" spans="1:47"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row>
    <row r="195" spans="1:47"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row>
    <row r="196" spans="1:47"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row>
    <row r="197" spans="1:47"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row>
    <row r="198" spans="1:47"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row>
    <row r="199" spans="1:47"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row>
    <row r="200" spans="1:47"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row>
    <row r="201" spans="1:47"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row>
    <row r="202" spans="1:47"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row>
    <row r="203" spans="1:47"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row>
    <row r="204" spans="1:47"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row>
    <row r="205" spans="1:47"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row>
    <row r="206" spans="1:47"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row>
    <row r="207" spans="1:47"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row>
    <row r="208" spans="1:47"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row>
    <row r="209" spans="1:47"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row>
    <row r="210" spans="1:47"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row>
    <row r="211" spans="1:47"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row>
    <row r="212" spans="1:47"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row>
    <row r="213" spans="1:47"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row>
    <row r="214" spans="1:47"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row>
    <row r="215" spans="1:47"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row>
    <row r="216" spans="1:47"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row>
    <row r="217" spans="1:47"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row>
    <row r="218" spans="1:47"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row>
    <row r="219" spans="1:47"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row>
    <row r="220" spans="1:47"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row>
    <row r="221" spans="1:47"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row>
    <row r="222" spans="1:47"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row>
    <row r="223" spans="1:47"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row>
    <row r="224" spans="1:47"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row>
    <row r="225" spans="1:47"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row>
    <row r="226" spans="1:47"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row>
    <row r="227" spans="1:47"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row>
    <row r="228" spans="1:47"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row>
    <row r="229" spans="1:47"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row>
    <row r="230" spans="1:47"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row>
    <row r="231" spans="1:47"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row>
    <row r="232" spans="1:47"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row>
    <row r="233" spans="1:47"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row>
    <row r="234" spans="1:47"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row>
    <row r="235" spans="1:47"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row>
    <row r="236" spans="1:47"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row>
    <row r="237" spans="1:47"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row>
    <row r="238" spans="1:47"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row>
    <row r="239" spans="1:47"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row>
    <row r="240" spans="1:47"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row>
    <row r="241" spans="1:47"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row>
    <row r="242" spans="1:47"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row>
    <row r="243" spans="1:47"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row>
    <row r="244" spans="1:47"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row>
    <row r="245" spans="1:47"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row>
    <row r="246" spans="1:47"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row>
    <row r="247" spans="1:47"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row>
    <row r="248" spans="1:47"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row>
    <row r="249" spans="1:47"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row>
    <row r="250" spans="1:47"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row>
    <row r="251" spans="1:47"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row>
    <row r="252" spans="1:47"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row>
    <row r="253" spans="1:47"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row>
    <row r="254" spans="1:47"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row>
    <row r="255" spans="1:47"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row>
    <row r="256" spans="1:47"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row>
    <row r="257" spans="1:47"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row>
    <row r="258" spans="1:47"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row>
    <row r="259" spans="1:47"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row>
    <row r="260" spans="1:47"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row>
    <row r="261" spans="1:47"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row>
    <row r="262" spans="1:47"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row>
    <row r="263" spans="1:47"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row>
    <row r="264" spans="1:47"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row>
    <row r="265" spans="1:47"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row>
    <row r="266" spans="1:47"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row>
    <row r="267" spans="1:47"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row>
    <row r="268" spans="1:47"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row>
    <row r="269" spans="1:47"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row>
    <row r="270" spans="1:47"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row>
    <row r="271" spans="1:47"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row>
    <row r="272" spans="1:47"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row>
    <row r="273" spans="1:47"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row>
    <row r="274" spans="1:47"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row>
    <row r="275" spans="1:47"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row>
    <row r="276" spans="1:47"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row>
    <row r="277" spans="1:47"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row>
    <row r="278" spans="1:47"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row>
    <row r="279" spans="1:47"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row>
    <row r="280" spans="1:47"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row>
    <row r="281" spans="1:47"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row>
    <row r="282" spans="1:47"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row>
    <row r="283" spans="1:47"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row>
    <row r="284" spans="1:47"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row>
    <row r="285" spans="1:47"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row>
    <row r="286" spans="1:47"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row>
    <row r="287" spans="1:47"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row>
    <row r="288" spans="1:47"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row>
    <row r="289" spans="1:47"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row>
    <row r="290" spans="1:47"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row>
    <row r="291" spans="1:47"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row>
    <row r="292" spans="1:47"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row>
    <row r="293" spans="1:47"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row>
    <row r="294" spans="1:47"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row>
    <row r="295" spans="1:47"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row>
    <row r="296" spans="1:47"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row>
    <row r="297" spans="1:47"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row>
    <row r="298" spans="1:47"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row>
    <row r="299" spans="1:47"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row>
    <row r="300" spans="1:47"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row>
    <row r="301" spans="1:47"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row>
    <row r="302" spans="1:47"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row>
    <row r="303" spans="1:47"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row>
    <row r="304" spans="1:47"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row>
    <row r="305" spans="1:47"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row>
    <row r="306" spans="1:47"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row>
    <row r="307" spans="1:47"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row>
    <row r="308" spans="1:47"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row>
    <row r="309" spans="1:47"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row>
    <row r="310" spans="1:47"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row>
    <row r="311" spans="1:47"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row>
    <row r="312" spans="1:47"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row>
    <row r="313" spans="1:47"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row>
    <row r="314" spans="1:47"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row>
    <row r="315" spans="1:47"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row>
    <row r="316" spans="1:47"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row>
    <row r="317" spans="1:47"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row>
    <row r="318" spans="1:47"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row>
    <row r="319" spans="1:47"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row>
    <row r="320" spans="1:47"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row>
    <row r="321" spans="1:47"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row>
    <row r="322" spans="1:47"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row>
    <row r="323" spans="1:47"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row>
    <row r="324" spans="1:47"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row>
    <row r="325" spans="1:47"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row>
    <row r="326" spans="1:47"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row>
    <row r="327" spans="1:47"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row>
    <row r="328" spans="1:47"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row>
    <row r="329" spans="1:47"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row>
    <row r="330" spans="1:47"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row>
    <row r="331" spans="1:47"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row>
    <row r="332" spans="1:47"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row>
    <row r="333" spans="1:47"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row>
    <row r="334" spans="1:47"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row>
    <row r="335" spans="1:47"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row>
    <row r="336" spans="1:47"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row>
    <row r="337" spans="1:47"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row>
    <row r="338" spans="1:47"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row>
    <row r="339" spans="1:47"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row>
    <row r="340" spans="1:47"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row>
    <row r="341" spans="1:47"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row>
    <row r="342" spans="1:47"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row>
    <row r="343" spans="1:47"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row>
    <row r="344" spans="1:47"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row>
    <row r="345" spans="1:47"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row>
    <row r="346" spans="1:47"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row>
    <row r="347" spans="1:47"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row>
    <row r="348" spans="1:47"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row>
    <row r="349" spans="1:47"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row>
    <row r="350" spans="1:47"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row>
    <row r="351" spans="1:47"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row>
    <row r="352" spans="1:47"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row>
    <row r="353" spans="1:47"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row>
    <row r="354" spans="1:47"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row>
    <row r="355" spans="1:47"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row>
    <row r="356" spans="1:47"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row>
    <row r="357" spans="1:47"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row>
    <row r="358" spans="1:47"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row>
    <row r="359" spans="1:47"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row>
    <row r="360" spans="1:47"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row>
    <row r="361" spans="1:47"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row>
    <row r="362" spans="1:47"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row>
    <row r="363" spans="1:47"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row>
    <row r="364" spans="1:47"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row>
    <row r="365" spans="1:47"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row>
    <row r="366" spans="1:47"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row>
    <row r="367" spans="1:47"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row>
    <row r="368" spans="1:47"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row>
    <row r="369" spans="1:47"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row>
    <row r="370" spans="1:47"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row>
    <row r="371" spans="1:47"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row>
    <row r="372" spans="1:47"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row>
    <row r="373" spans="1:47"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row>
    <row r="374" spans="1:47"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row>
    <row r="375" spans="1:47"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row>
    <row r="376" spans="1:47"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row>
    <row r="377" spans="1:47"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row>
    <row r="378" spans="1:47"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row>
    <row r="379" spans="1:47"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row>
    <row r="380" spans="1:47"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row>
    <row r="381" spans="1:47"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row>
    <row r="382" spans="1:47"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row>
    <row r="383" spans="1:47"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row>
    <row r="384" spans="1:47"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row>
    <row r="385" spans="1:47"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row>
    <row r="386" spans="1:47"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row>
    <row r="387" spans="1:47"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row>
    <row r="388" spans="1:47"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row>
    <row r="389" spans="1:47"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row>
    <row r="390" spans="1:47"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row>
    <row r="391" spans="1:47"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row>
    <row r="392" spans="1:47"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row>
    <row r="393" spans="1:47"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row>
    <row r="394" spans="1:47"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row>
    <row r="395" spans="1:47"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row>
    <row r="396" spans="1:47"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row>
    <row r="397" spans="1:47"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row>
    <row r="398" spans="1:47"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row>
    <row r="399" spans="1:47"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row>
    <row r="400" spans="1:47"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row>
    <row r="401" spans="1:47"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row>
    <row r="402" spans="1:47"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row>
    <row r="403" spans="1:47"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row>
    <row r="404" spans="1:47"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row>
    <row r="405" spans="1:47"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row>
    <row r="406" spans="1:47"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row>
    <row r="407" spans="1:47"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row>
    <row r="408" spans="1:47"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row>
    <row r="409" spans="1:47"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row>
    <row r="410" spans="1:47"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row>
    <row r="411" spans="1:47"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row>
    <row r="412" spans="1:47"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row>
    <row r="413" spans="1:47"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row>
    <row r="414" spans="1:47"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row>
    <row r="415" spans="1:47"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row>
    <row r="416" spans="1:47"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row>
    <row r="417" spans="1:47"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row>
    <row r="418" spans="1:47"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row>
    <row r="419" spans="1:47"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row>
    <row r="420" spans="1:47"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row>
    <row r="421" spans="1:47"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row>
    <row r="422" spans="1:47"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row>
    <row r="423" spans="1:47"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row>
    <row r="424" spans="1:47"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row>
    <row r="425" spans="1:47"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row>
    <row r="426" spans="1:47"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row>
    <row r="427" spans="1:47"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row>
    <row r="428" spans="1:47"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row>
    <row r="429" spans="1:47"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row>
    <row r="430" spans="1:47"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row>
    <row r="431" spans="1:47"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row>
    <row r="432" spans="1:47"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row>
    <row r="433" spans="1:47"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row>
    <row r="434" spans="1:47"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row>
    <row r="435" spans="1:47"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row>
    <row r="436" spans="1:47"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row>
    <row r="437" spans="1:47"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row>
    <row r="438" spans="1:47"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row>
    <row r="439" spans="1:47"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row>
    <row r="440" spans="1:47"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row>
    <row r="441" spans="1:47"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row>
    <row r="442" spans="1:47"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row>
    <row r="443" spans="1:47"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row>
    <row r="444" spans="1:47"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row>
    <row r="445" spans="1:47"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row>
    <row r="446" spans="1:47"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row>
    <row r="447" spans="1:47"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row>
    <row r="448" spans="1:47"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row>
    <row r="449" spans="1:47"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row>
    <row r="450" spans="1:47"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row>
    <row r="451" spans="1:47"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row>
    <row r="452" spans="1:47"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row>
    <row r="453" spans="1:47"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row>
    <row r="454" spans="1:47"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row>
    <row r="455" spans="1:47"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row>
    <row r="456" spans="1:47"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row>
    <row r="457" spans="1:47"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row>
    <row r="458" spans="1:47"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row>
    <row r="459" spans="1:47"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row>
    <row r="460" spans="1:47"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row>
    <row r="461" spans="1:47"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row>
    <row r="462" spans="1:47"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row>
    <row r="463" spans="1:47"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row>
    <row r="464" spans="1:47"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row>
    <row r="465" spans="1:47"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row>
    <row r="466" spans="1:47"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row>
    <row r="467" spans="1:47"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row>
    <row r="468" spans="1:47"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row>
    <row r="469" spans="1:47"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row>
    <row r="470" spans="1:47"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row>
    <row r="471" spans="1:47"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row>
    <row r="472" spans="1:47"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row>
    <row r="473" spans="1:47"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row>
    <row r="474" spans="1:47"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row>
    <row r="475" spans="1:47"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row>
    <row r="476" spans="1:47"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row>
    <row r="477" spans="1:47"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row>
    <row r="478" spans="1:47"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row>
    <row r="479" spans="1:47"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row>
    <row r="480" spans="1:47"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row>
    <row r="481" spans="1:47"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row>
    <row r="482" spans="1:47"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row>
    <row r="483" spans="1:47"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row>
    <row r="484" spans="1:47"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row>
    <row r="485" spans="1:47"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row>
    <row r="486" spans="1:47"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row>
    <row r="487" spans="1:47"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row>
    <row r="488" spans="1:47"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row>
    <row r="489" spans="1:47"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row>
    <row r="490" spans="1:47"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row>
    <row r="491" spans="1:47"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row>
    <row r="492" spans="1:47"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row>
    <row r="493" spans="1:47"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row>
    <row r="494" spans="1:47"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row>
    <row r="495" spans="1:47"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row>
    <row r="496" spans="1:47"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row>
    <row r="497" spans="1:47"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row>
    <row r="498" spans="1:47"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row>
    <row r="499" spans="1:47"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row>
    <row r="500" spans="1:47"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row>
    <row r="501" spans="1:47"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row>
    <row r="502" spans="1:47"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row>
    <row r="503" spans="1:47"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row>
    <row r="504" spans="1:47"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row>
    <row r="505" spans="1:47"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row>
    <row r="506" spans="1:47"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row>
    <row r="507" spans="1:47"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row>
    <row r="508" spans="1:47"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row>
    <row r="509" spans="1:47"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row>
    <row r="510" spans="1:47"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row>
    <row r="511" spans="1:47"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row>
    <row r="512" spans="1:47"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row>
    <row r="513" spans="1:47"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row>
    <row r="514" spans="1:47"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row>
    <row r="515" spans="1:47"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row>
    <row r="516" spans="1:47"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row>
    <row r="517" spans="1:47"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row>
    <row r="518" spans="1:47"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row>
    <row r="519" spans="1:47"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row>
    <row r="520" spans="1:47"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row>
    <row r="521" spans="1:47"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row>
    <row r="522" spans="1:47"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row>
    <row r="523" spans="1:47"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row>
    <row r="524" spans="1:47"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row>
    <row r="525" spans="1:47"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row>
    <row r="526" spans="1:47"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row>
    <row r="527" spans="1:47"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row>
    <row r="528" spans="1:47"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row>
    <row r="529" spans="1:47"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row>
    <row r="530" spans="1:47"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row>
    <row r="531" spans="1:47"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row>
    <row r="532" spans="1:47"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row>
    <row r="533" spans="1:47"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row>
    <row r="534" spans="1:47"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row>
    <row r="535" spans="1:47"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row>
    <row r="536" spans="1:47"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row>
    <row r="537" spans="1:47"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row>
    <row r="538" spans="1:47"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row>
    <row r="539" spans="1:47"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row>
    <row r="540" spans="1:47"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row>
    <row r="541" spans="1:47"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row>
    <row r="542" spans="1:47"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row>
    <row r="543" spans="1:47"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row>
    <row r="544" spans="1:47"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row>
    <row r="545" spans="1:47"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row>
    <row r="546" spans="1:47"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row>
    <row r="547" spans="1:47"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row>
    <row r="548" spans="1:47"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row>
    <row r="549" spans="1:47"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row>
    <row r="550" spans="1:47"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row>
    <row r="551" spans="1:47"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row>
    <row r="552" spans="1:47"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row>
    <row r="553" spans="1:47"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row>
    <row r="554" spans="1:47"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row>
    <row r="555" spans="1:47"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row>
    <row r="556" spans="1:47"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row>
    <row r="557" spans="1:47"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row>
    <row r="558" spans="1:47"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row>
    <row r="559" spans="1:47"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row>
    <row r="560" spans="1:47"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row>
    <row r="561" spans="1:47"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row>
    <row r="562" spans="1:47"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row>
    <row r="563" spans="1:47"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row>
    <row r="564" spans="1:47"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row>
    <row r="565" spans="1:47"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row>
    <row r="566" spans="1:47"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row>
    <row r="567" spans="1:47"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row>
    <row r="568" spans="1:47"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row>
    <row r="569" spans="1:47"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row>
    <row r="570" spans="1:47"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row>
    <row r="571" spans="1:47"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row>
    <row r="572" spans="1:47"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row>
    <row r="573" spans="1:47"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row>
    <row r="574" spans="1:47"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row>
    <row r="575" spans="1:47"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row>
    <row r="576" spans="1:47"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row>
    <row r="577" spans="1:47"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row>
    <row r="578" spans="1:47"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row>
    <row r="579" spans="1:47"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row>
    <row r="580" spans="1:47"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row>
    <row r="581" spans="1:47"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row>
    <row r="582" spans="1:47"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row>
    <row r="583" spans="1:47"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row>
    <row r="584" spans="1:47"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row>
    <row r="585" spans="1:47"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row>
    <row r="586" spans="1:47"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row>
    <row r="587" spans="1:47"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row>
    <row r="588" spans="1:47"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row>
    <row r="589" spans="1:47"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row>
    <row r="590" spans="1:47"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row>
    <row r="591" spans="1:47"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row>
    <row r="592" spans="1:47"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row>
    <row r="593" spans="1:47"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row>
    <row r="594" spans="1:47"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row>
    <row r="595" spans="1:47"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row>
    <row r="596" spans="1:47"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row>
    <row r="597" spans="1:47"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row>
    <row r="598" spans="1:47"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row>
    <row r="599" spans="1:47"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row>
    <row r="600" spans="1:47"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row>
    <row r="601" spans="1:47"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row>
    <row r="602" spans="1:47"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row>
    <row r="603" spans="1:47"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row>
    <row r="604" spans="1:47"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row>
    <row r="605" spans="1:47"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row>
    <row r="606" spans="1:47"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row>
    <row r="607" spans="1:47"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row>
    <row r="608" spans="1:47"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row>
    <row r="609" spans="1:47"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row>
    <row r="610" spans="1:47"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row>
    <row r="611" spans="1:47"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row>
    <row r="612" spans="1:47"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row>
    <row r="613" spans="1:47"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row>
    <row r="614" spans="1:47"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row>
    <row r="615" spans="1:47"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row>
    <row r="616" spans="1:47"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row>
    <row r="617" spans="1:47"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row>
    <row r="618" spans="1:47"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row>
    <row r="619" spans="1:47"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row>
    <row r="620" spans="1:47"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row>
    <row r="621" spans="1:47"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row>
    <row r="622" spans="1:47"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row>
    <row r="623" spans="1:47"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row>
    <row r="624" spans="1:47"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row>
    <row r="625" spans="1:47"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row>
    <row r="626" spans="1:47"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row>
    <row r="627" spans="1:47"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row>
    <row r="628" spans="1:47"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row>
    <row r="629" spans="1:47"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row>
    <row r="630" spans="1:47"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row>
    <row r="631" spans="1:47"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row>
    <row r="632" spans="1:47"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row>
    <row r="633" spans="1:47"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row>
    <row r="634" spans="1:47"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row>
    <row r="635" spans="1:47"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row>
    <row r="636" spans="1:47"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row>
    <row r="637" spans="1:47"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row>
    <row r="638" spans="1:47"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row>
    <row r="639" spans="1:47"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row>
    <row r="640" spans="1:47"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row>
    <row r="641" spans="1:47"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row>
    <row r="642" spans="1:47"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row>
    <row r="643" spans="1:47"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row>
    <row r="644" spans="1:47"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row>
    <row r="645" spans="1:47"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row>
    <row r="646" spans="1:47"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row>
    <row r="647" spans="1:47"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row>
    <row r="648" spans="1:47"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row>
    <row r="649" spans="1:47"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row>
    <row r="650" spans="1:47"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row>
    <row r="651" spans="1:47"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row>
    <row r="652" spans="1:47"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row>
    <row r="653" spans="1:47"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row>
    <row r="654" spans="1:47"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row>
    <row r="655" spans="1:47"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row>
    <row r="656" spans="1:47"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row>
    <row r="657" spans="1:47"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row>
    <row r="658" spans="1:47"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row>
    <row r="659" spans="1:47"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row>
    <row r="660" spans="1:47"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row>
    <row r="661" spans="1:47"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row>
    <row r="662" spans="1:47"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row>
    <row r="663" spans="1:47"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row>
    <row r="664" spans="1:47"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row>
    <row r="665" spans="1:47"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row>
    <row r="666" spans="1:47"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row>
    <row r="667" spans="1:47"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row>
    <row r="668" spans="1:47"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row>
    <row r="669" spans="1:47"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row>
    <row r="670" spans="1:47"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row>
    <row r="671" spans="1:47"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row>
    <row r="672" spans="1:47"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row>
    <row r="673" spans="1:47"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row>
    <row r="674" spans="1:47"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row>
    <row r="675" spans="1:47"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row>
    <row r="676" spans="1:47"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row>
    <row r="677" spans="1:47"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row>
    <row r="678" spans="1:47"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row>
    <row r="679" spans="1:47"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row>
    <row r="680" spans="1:47"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row>
    <row r="681" spans="1:47"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row>
    <row r="682" spans="1:47"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row>
    <row r="683" spans="1:47"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row>
    <row r="684" spans="1:47"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row>
    <row r="685" spans="1:47"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row>
    <row r="686" spans="1:47"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row>
    <row r="687" spans="1:47"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row>
    <row r="688" spans="1:47"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row>
    <row r="689" spans="1:47"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row>
    <row r="690" spans="1:47"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row>
    <row r="691" spans="1:47"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row>
    <row r="692" spans="1:47"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row>
    <row r="693" spans="1:47"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row>
    <row r="694" spans="1:47"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row>
    <row r="695" spans="1:47"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row>
    <row r="696" spans="1:47"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row>
    <row r="697" spans="1:47"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row>
    <row r="698" spans="1:47"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row>
    <row r="699" spans="1:47"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row>
    <row r="700" spans="1:47"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row>
    <row r="701" spans="1:47"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row>
    <row r="702" spans="1:47"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row>
    <row r="703" spans="1:47"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row>
    <row r="704" spans="1:47"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row>
    <row r="705" spans="1:47"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row>
    <row r="706" spans="1:47"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row>
    <row r="707" spans="1:47"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row>
    <row r="708" spans="1:47"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row>
    <row r="709" spans="1:47"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row>
    <row r="710" spans="1:47"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row>
    <row r="711" spans="1:47"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row>
    <row r="712" spans="1:47"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row>
    <row r="713" spans="1:47"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row>
    <row r="714" spans="1:47"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row>
    <row r="715" spans="1:47"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row>
    <row r="716" spans="1:47"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row>
    <row r="717" spans="1:47"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row>
    <row r="718" spans="1:47"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row>
    <row r="719" spans="1:47"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row>
    <row r="720" spans="1:47"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row>
    <row r="721" spans="1:47"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row>
    <row r="722" spans="1:47"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row>
    <row r="723" spans="1:47"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row>
    <row r="724" spans="1:47"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row>
    <row r="725" spans="1:47"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row>
    <row r="726" spans="1:47"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row>
    <row r="727" spans="1:47"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row>
    <row r="728" spans="1:47"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row>
    <row r="729" spans="1:47"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row>
    <row r="730" spans="1:47"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row>
    <row r="731" spans="1:47"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row>
    <row r="732" spans="1:47"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row>
    <row r="733" spans="1:47"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row>
    <row r="734" spans="1:47"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row>
    <row r="735" spans="1:47"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row>
    <row r="736" spans="1:47"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row>
    <row r="737" spans="1:47"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row>
    <row r="738" spans="1:47"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row>
    <row r="739" spans="1:47"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row>
    <row r="740" spans="1:47"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row>
    <row r="741" spans="1:47"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row>
    <row r="742" spans="1:47"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row>
    <row r="743" spans="1:47"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row>
    <row r="744" spans="1:47"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row>
    <row r="745" spans="1:47"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row>
    <row r="746" spans="1:47"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row>
    <row r="747" spans="1:47"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row>
    <row r="748" spans="1:47"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row>
    <row r="749" spans="1:47"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row>
    <row r="750" spans="1:47"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row>
    <row r="751" spans="1:47"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row>
    <row r="752" spans="1:47"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row>
    <row r="753" spans="1:47"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row>
    <row r="754" spans="1:47"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row>
    <row r="755" spans="1:47"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row>
    <row r="756" spans="1:47"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row>
    <row r="757" spans="1:47"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row>
    <row r="758" spans="1:47"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row>
    <row r="759" spans="1:47"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row>
    <row r="760" spans="1:47"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row>
    <row r="761" spans="1:47"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row>
    <row r="762" spans="1:47"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row>
    <row r="763" spans="1:47"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row>
    <row r="764" spans="1:47"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row>
    <row r="765" spans="1:47"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row>
    <row r="766" spans="1:47"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row>
    <row r="767" spans="1:47"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row>
    <row r="768" spans="1:47"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row>
    <row r="769" spans="1:47"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row>
    <row r="770" spans="1:47"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row>
    <row r="771" spans="1:47"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row>
    <row r="772" spans="1:47"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row>
    <row r="773" spans="1:47"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row>
    <row r="774" spans="1:47"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row>
    <row r="775" spans="1:47"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row>
    <row r="776" spans="1:47"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row>
    <row r="777" spans="1:47"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row>
    <row r="778" spans="1:47"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row>
    <row r="779" spans="1:47"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row>
    <row r="780" spans="1:47"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row>
    <row r="781" spans="1:47"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row>
    <row r="782" spans="1:47"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row>
    <row r="783" spans="1:47"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row>
    <row r="784" spans="1:47"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row>
    <row r="785" spans="1:47"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row>
    <row r="786" spans="1:47"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row>
    <row r="787" spans="1:47"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row>
    <row r="788" spans="1:47"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row>
    <row r="789" spans="1:47"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row>
    <row r="790" spans="1:47"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row>
    <row r="791" spans="1:47"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row>
    <row r="792" spans="1:47"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row>
    <row r="793" spans="1:47"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row>
    <row r="794" spans="1:47"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row>
    <row r="795" spans="1:47"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row>
    <row r="796" spans="1:47"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row>
    <row r="797" spans="1:47"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row>
    <row r="798" spans="1:47"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row>
    <row r="799" spans="1:47"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row>
    <row r="800" spans="1:47"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row>
    <row r="801" spans="1:47"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row>
    <row r="802" spans="1:47"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row>
    <row r="803" spans="1:47"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row>
    <row r="804" spans="1:47"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row>
    <row r="805" spans="1:47"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row>
    <row r="806" spans="1:47"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row>
    <row r="807" spans="1:47"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row>
    <row r="808" spans="1:47"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row>
    <row r="809" spans="1:47"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row>
    <row r="810" spans="1:47"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row>
    <row r="811" spans="1:47"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row>
    <row r="812" spans="1:47"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row>
    <row r="813" spans="1:47"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row>
    <row r="814" spans="1:47"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row>
    <row r="815" spans="1:47"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row>
    <row r="816" spans="1:47"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row>
    <row r="817" spans="1:47"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row>
    <row r="818" spans="1:47"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row>
    <row r="819" spans="1:47"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row>
    <row r="820" spans="1:47"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row>
    <row r="821" spans="1:47"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row>
    <row r="822" spans="1:47"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row>
    <row r="823" spans="1:47"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row>
    <row r="824" spans="1:47"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row>
    <row r="825" spans="1:47"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row>
    <row r="826" spans="1:47"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row>
    <row r="827" spans="1:47"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row>
    <row r="828" spans="1:47"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row>
    <row r="829" spans="1:47"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row>
    <row r="830" spans="1:47"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row>
    <row r="831" spans="1:47"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row>
    <row r="832" spans="1:47"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row>
    <row r="833" spans="1:47"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row>
    <row r="834" spans="1:47"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row>
    <row r="835" spans="1:47"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row>
    <row r="836" spans="1:47"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row>
    <row r="837" spans="1:47"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row>
    <row r="838" spans="1:47"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row>
    <row r="839" spans="1:47"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row>
    <row r="840" spans="1:47"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row>
    <row r="841" spans="1:47"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row>
    <row r="842" spans="1:47"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row>
    <row r="843" spans="1:47"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row>
    <row r="844" spans="1:47"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row>
    <row r="845" spans="1:47"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row>
    <row r="846" spans="1:47"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row>
    <row r="847" spans="1:47"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row>
    <row r="848" spans="1:47"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row>
    <row r="849" spans="1:47"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row>
    <row r="850" spans="1:47"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row>
    <row r="851" spans="1:47"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row>
    <row r="852" spans="1:47"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row>
    <row r="853" spans="1:47"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row>
    <row r="854" spans="1:47"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row>
    <row r="855" spans="1:47"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row>
    <row r="856" spans="1:47"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row>
    <row r="857" spans="1:47"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row>
    <row r="858" spans="1:47"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row>
    <row r="859" spans="1:47"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row>
    <row r="860" spans="1:47"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row>
    <row r="861" spans="1:47"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row>
    <row r="862" spans="1:47"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row>
    <row r="863" spans="1:47"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row>
    <row r="864" spans="1:47"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row>
    <row r="865" spans="1:47"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row>
    <row r="866" spans="1:47"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row>
    <row r="867" spans="1:47"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row>
    <row r="868" spans="1:47"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row>
    <row r="869" spans="1:47"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row>
    <row r="870" spans="1:47"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row>
    <row r="871" spans="1:47"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row>
    <row r="872" spans="1:47"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row>
    <row r="873" spans="1:47"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row>
    <row r="874" spans="1:47"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row>
    <row r="875" spans="1:47"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row>
    <row r="876" spans="1:47"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row>
    <row r="877" spans="1:47"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row>
    <row r="878" spans="1:47"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row>
    <row r="879" spans="1:47"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row>
    <row r="880" spans="1:47"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row>
    <row r="881" spans="1:47"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row>
    <row r="882" spans="1:47"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row>
    <row r="883" spans="1:47"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row>
    <row r="884" spans="1:47"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row>
    <row r="885" spans="1:47"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row>
    <row r="886" spans="1:47"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row>
    <row r="887" spans="1:47"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row>
    <row r="888" spans="1:47"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row>
    <row r="889" spans="1:47"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row>
    <row r="890" spans="1:47"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row>
    <row r="891" spans="1:47"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row>
    <row r="892" spans="1:47"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row>
    <row r="893" spans="1:47"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row>
    <row r="894" spans="1:47"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row>
    <row r="895" spans="1:47"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row>
    <row r="896" spans="1:47"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row>
    <row r="897" spans="1:47"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row>
    <row r="898" spans="1:47"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row>
    <row r="899" spans="1:47"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row>
    <row r="900" spans="1:47"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row>
    <row r="901" spans="1:47"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row>
    <row r="902" spans="1:47"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row>
    <row r="903" spans="1:47"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row>
    <row r="904" spans="1:47"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row>
    <row r="905" spans="1:47"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row>
    <row r="906" spans="1:47"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row>
    <row r="907" spans="1:47"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row>
    <row r="908" spans="1:47"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row>
    <row r="909" spans="1:47"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row>
    <row r="910" spans="1:47"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row>
    <row r="911" spans="1:47"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row>
    <row r="912" spans="1:47"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row>
    <row r="913" spans="1:47"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row>
    <row r="914" spans="1:47"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row>
    <row r="915" spans="1:47"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row>
    <row r="916" spans="1:47"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row>
    <row r="917" spans="1:47"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row>
    <row r="918" spans="1:47"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row>
    <row r="919" spans="1:47"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row>
    <row r="920" spans="1:47"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row>
    <row r="921" spans="1:47"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row>
    <row r="922" spans="1:47"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row>
    <row r="923" spans="1:47"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row>
    <row r="924" spans="1:47"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row>
    <row r="925" spans="1:47"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row>
    <row r="926" spans="1:47"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row>
    <row r="927" spans="1:47"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row>
    <row r="928" spans="1:47"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row>
    <row r="929" spans="1:47"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row>
    <row r="930" spans="1:47"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row>
    <row r="931" spans="1:47"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row>
    <row r="932" spans="1:47"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row>
    <row r="933" spans="1:47"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row>
    <row r="934" spans="1:47"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row>
    <row r="935" spans="1:47"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row>
    <row r="936" spans="1:47"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row>
    <row r="937" spans="1:47"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row>
    <row r="938" spans="1:47"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row>
    <row r="939" spans="1:47"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row>
    <row r="940" spans="1:47"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row>
    <row r="941" spans="1:47"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row>
    <row r="942" spans="1:47"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row>
    <row r="943" spans="1:47"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row>
    <row r="944" spans="1:47"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row>
    <row r="945" spans="1:47"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row>
    <row r="946" spans="1:47"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row>
    <row r="947" spans="1:47"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row>
    <row r="948" spans="1:47"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row>
    <row r="949" spans="1:47"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row>
    <row r="950" spans="1:47"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row>
    <row r="951" spans="1:47"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row>
    <row r="952" spans="1:47"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row>
    <row r="953" spans="1:47"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row>
    <row r="954" spans="1:47"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row>
    <row r="955" spans="1:47"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row>
    <row r="956" spans="1:47"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row>
    <row r="957" spans="1:47"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row>
    <row r="958" spans="1:47"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row>
    <row r="959" spans="1:47"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row>
    <row r="960" spans="1:47"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row>
    <row r="961" spans="1:47"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row>
    <row r="962" spans="1:47"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row>
    <row r="963" spans="1:47"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row>
    <row r="964" spans="1:47"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row>
    <row r="965" spans="1:47"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row>
    <row r="966" spans="1:47"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row>
    <row r="967" spans="1:47"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row>
    <row r="968" spans="1:47"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row>
    <row r="969" spans="1:47"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row>
    <row r="970" spans="1:47"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row>
    <row r="971" spans="1:47"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row>
    <row r="972" spans="1:47"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row>
    <row r="973" spans="1:47"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row>
    <row r="974" spans="1:47"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row>
    <row r="975" spans="1:47"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row>
    <row r="976" spans="1:47"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row>
    <row r="977" spans="1:47"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row>
    <row r="978" spans="1:47"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row>
    <row r="979" spans="1:47"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row>
    <row r="980" spans="1:47"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row>
    <row r="981" spans="1:47"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row>
    <row r="982" spans="1:47"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row>
    <row r="983" spans="1:47"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row>
    <row r="984" spans="1:47"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row>
    <row r="985" spans="1:47"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row>
    <row r="986" spans="1:47"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row>
    <row r="987" spans="1:47"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row>
    <row r="988" spans="1:47"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row>
    <row r="989" spans="1:47"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row>
    <row r="990" spans="1:47"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row>
    <row r="991" spans="1:47"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row>
    <row r="992" spans="1:47"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row>
    <row r="993" spans="1:47"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row>
    <row r="994" spans="1:47"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row>
    <row r="995" spans="1:47"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row>
    <row r="996" spans="1:47"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row>
    <row r="997" spans="1:47"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row>
    <row r="998" spans="1:47"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row>
    <row r="999" spans="1:47"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row>
    <row r="1000" spans="1:47"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row>
  </sheetData>
  <sheetProtection sheet="1" objects="1" scenarios="1"/>
  <mergeCells count="52">
    <mergeCell ref="AH7:AH8"/>
    <mergeCell ref="AI7:AI8"/>
    <mergeCell ref="AJ7:AJ8"/>
    <mergeCell ref="AP7:AP8"/>
    <mergeCell ref="AR7:AR8"/>
    <mergeCell ref="AB7:AB8"/>
    <mergeCell ref="AC7:AC8"/>
    <mergeCell ref="AD7:AD8"/>
    <mergeCell ref="AE7:AE8"/>
    <mergeCell ref="AG7:AG8"/>
    <mergeCell ref="W7:W8"/>
    <mergeCell ref="X7:X8"/>
    <mergeCell ref="Y7:Y8"/>
    <mergeCell ref="Z7:Z8"/>
    <mergeCell ref="AA7:AA8"/>
    <mergeCell ref="C13:D13"/>
    <mergeCell ref="E13:F13"/>
    <mergeCell ref="G13:H13"/>
    <mergeCell ref="B6:B8"/>
    <mergeCell ref="C7:C8"/>
    <mergeCell ref="D7:D8"/>
    <mergeCell ref="E7:E8"/>
    <mergeCell ref="F7:F8"/>
    <mergeCell ref="G7:G8"/>
    <mergeCell ref="H7:H8"/>
    <mergeCell ref="T7:U7"/>
    <mergeCell ref="AK7:AL7"/>
    <mergeCell ref="AM7:AN7"/>
    <mergeCell ref="AT9:AU9"/>
    <mergeCell ref="C12:H12"/>
    <mergeCell ref="I7:I8"/>
    <mergeCell ref="J7:J8"/>
    <mergeCell ref="K7:K8"/>
    <mergeCell ref="L7:L8"/>
    <mergeCell ref="M7:M8"/>
    <mergeCell ref="N7:N8"/>
    <mergeCell ref="O7:O8"/>
    <mergeCell ref="P7:P8"/>
    <mergeCell ref="R7:R8"/>
    <mergeCell ref="S7:S8"/>
    <mergeCell ref="V7:V8"/>
    <mergeCell ref="D4:AT4"/>
    <mergeCell ref="B5:AU5"/>
    <mergeCell ref="C6:M6"/>
    <mergeCell ref="N6:R6"/>
    <mergeCell ref="S6:AB6"/>
    <mergeCell ref="AC6:AG6"/>
    <mergeCell ref="AH6:AN6"/>
    <mergeCell ref="AO6:AS6"/>
    <mergeCell ref="B2:C4"/>
    <mergeCell ref="D2:AT3"/>
    <mergeCell ref="AT6:AU8"/>
  </mergeCells>
  <conditionalFormatting sqref="T9">
    <cfRule type="cellIs" dxfId="174" priority="9" stopIfTrue="1" operator="equal">
      <formula>"X"</formula>
    </cfRule>
  </conditionalFormatting>
  <conditionalFormatting sqref="U9">
    <cfRule type="cellIs" dxfId="173" priority="10" operator="equal">
      <formula>"X"</formula>
    </cfRule>
  </conditionalFormatting>
  <conditionalFormatting sqref="V9:Y9">
    <cfRule type="cellIs" dxfId="172" priority="11" operator="between">
      <formula>21</formula>
      <formula>25</formula>
    </cfRule>
    <cfRule type="cellIs" dxfId="171" priority="12" operator="between">
      <formula>16</formula>
      <formula>20</formula>
    </cfRule>
    <cfRule type="cellIs" dxfId="170" priority="13" operator="between">
      <formula>6</formula>
      <formula>15</formula>
    </cfRule>
    <cfRule type="cellIs" dxfId="169" priority="14" operator="between">
      <formula>1</formula>
      <formula>5</formula>
    </cfRule>
  </conditionalFormatting>
  <conditionalFormatting sqref="Z9">
    <cfRule type="cellIs" dxfId="168" priority="15" operator="greaterThanOrEqual">
      <formula>80</formula>
    </cfRule>
    <cfRule type="cellIs" dxfId="167" priority="16" operator="lessThan">
      <formula>79</formula>
    </cfRule>
  </conditionalFormatting>
  <conditionalFormatting sqref="AI9:AJ9">
    <cfRule type="containsText" dxfId="166" priority="17" operator="containsText" text="Baja">
      <formula>NOT(ISERROR(SEARCH("Baja",AI9)))</formula>
    </cfRule>
  </conditionalFormatting>
  <conditionalFormatting sqref="AI9:AR9">
    <cfRule type="containsText" dxfId="165" priority="18" operator="containsText" text="Extrema">
      <formula>NOT(ISERROR(SEARCH("Extrema",AI9)))</formula>
    </cfRule>
    <cfRule type="containsText" dxfId="164" priority="19" operator="containsText" text="Alta">
      <formula>NOT(ISERROR(SEARCH("Alta",AI9)))</formula>
    </cfRule>
    <cfRule type="containsText" dxfId="163" priority="20" operator="containsText" text="Moderada">
      <formula>NOT(ISERROR(SEARCH("Moderada",AI9)))</formula>
    </cfRule>
  </conditionalFormatting>
  <conditionalFormatting sqref="AO9:AR9">
    <cfRule type="containsText" dxfId="162" priority="21" operator="containsText" text="Baja">
      <formula>NOT(ISERROR(SEARCH("Baja",AO9)))</formula>
    </cfRule>
  </conditionalFormatting>
  <conditionalFormatting sqref="AT9">
    <cfRule type="containsText" dxfId="161" priority="30" operator="containsText" text="Extrema">
      <formula>NOT(ISERROR(SEARCH("Extrema",AT9)))</formula>
    </cfRule>
    <cfRule type="containsText" dxfId="160" priority="31" operator="containsText" text="Alta">
      <formula>NOT(ISERROR(SEARCH("Alta",AT9)))</formula>
    </cfRule>
    <cfRule type="containsText" dxfId="159" priority="32" operator="containsText" text="Moderada">
      <formula>NOT(ISERROR(SEARCH("Moderada",AT9)))</formula>
    </cfRule>
    <cfRule type="containsText" dxfId="158" priority="33" operator="containsText" text="Baja">
      <formula>NOT(ISERROR(SEARCH("Baja",AT9)))</formula>
    </cfRule>
  </conditionalFormatting>
  <pageMargins left="1.1023622047244099" right="0.70866141732283505" top="0.74803149606299202" bottom="0.74803149606299202" header="0" footer="0"/>
  <pageSetup paperSize="9" scale="12" orientation="landscape"/>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1000"/>
  <sheetViews>
    <sheetView workbookViewId="0"/>
  </sheetViews>
  <sheetFormatPr baseColWidth="10" defaultRowHeight="14.25"/>
  <sheetData>
    <row r="1" spans="1:46">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46" ht="15.75">
      <c r="A2" s="29"/>
      <c r="B2" s="31"/>
      <c r="C2" s="32"/>
      <c r="D2" s="33" t="s">
        <v>221</v>
      </c>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2"/>
      <c r="AT2" s="84" t="s">
        <v>222</v>
      </c>
    </row>
    <row r="3" spans="1:46">
      <c r="A3" s="29"/>
      <c r="B3" s="35"/>
      <c r="C3" s="36"/>
      <c r="D3" s="37"/>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38"/>
      <c r="AT3" s="85" t="s">
        <v>223</v>
      </c>
    </row>
    <row r="4" spans="1:46" ht="15.75">
      <c r="A4" s="29"/>
      <c r="B4" s="37"/>
      <c r="C4" s="38"/>
      <c r="D4" s="93" t="s">
        <v>224</v>
      </c>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111"/>
      <c r="AT4" s="86" t="s">
        <v>225</v>
      </c>
    </row>
    <row r="5" spans="1:46">
      <c r="A5" s="29"/>
      <c r="B5" s="39"/>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row>
    <row r="6" spans="1:46" ht="135">
      <c r="A6" s="40"/>
      <c r="B6" s="229" t="s">
        <v>226</v>
      </c>
      <c r="C6" s="230" t="s">
        <v>227</v>
      </c>
      <c r="D6" s="231"/>
      <c r="E6" s="231"/>
      <c r="F6" s="231"/>
      <c r="G6" s="231"/>
      <c r="H6" s="231"/>
      <c r="I6" s="231"/>
      <c r="J6" s="231"/>
      <c r="K6" s="231"/>
      <c r="L6" s="238"/>
      <c r="M6" s="240" t="s">
        <v>189</v>
      </c>
      <c r="N6" s="231"/>
      <c r="O6" s="231"/>
      <c r="P6" s="231"/>
      <c r="Q6" s="238"/>
      <c r="R6" s="247" t="s">
        <v>228</v>
      </c>
      <c r="S6" s="231"/>
      <c r="T6" s="231"/>
      <c r="U6" s="231"/>
      <c r="V6" s="231"/>
      <c r="W6" s="231"/>
      <c r="X6" s="231"/>
      <c r="Y6" s="231"/>
      <c r="Z6" s="231"/>
      <c r="AA6" s="238"/>
      <c r="AB6" s="240" t="s">
        <v>229</v>
      </c>
      <c r="AC6" s="231"/>
      <c r="AD6" s="231"/>
      <c r="AE6" s="231"/>
      <c r="AF6" s="238"/>
      <c r="AG6" s="255" t="s">
        <v>230</v>
      </c>
      <c r="AH6" s="231"/>
      <c r="AI6" s="231"/>
      <c r="AJ6" s="231"/>
      <c r="AK6" s="231"/>
      <c r="AL6" s="231"/>
      <c r="AM6" s="238"/>
      <c r="AN6" s="256" t="s">
        <v>231</v>
      </c>
      <c r="AO6" s="231"/>
      <c r="AP6" s="231"/>
      <c r="AQ6" s="231"/>
      <c r="AR6" s="238"/>
      <c r="AS6" s="263" t="s">
        <v>232</v>
      </c>
      <c r="AT6" s="264"/>
    </row>
    <row r="7" spans="1:46" ht="135">
      <c r="A7" s="40"/>
      <c r="B7" s="232"/>
      <c r="C7" s="233" t="s">
        <v>156</v>
      </c>
      <c r="D7" s="233" t="s">
        <v>337</v>
      </c>
      <c r="E7" s="233" t="s">
        <v>160</v>
      </c>
      <c r="F7" s="233" t="s">
        <v>164</v>
      </c>
      <c r="G7" s="233" t="s">
        <v>233</v>
      </c>
      <c r="H7" s="233" t="s">
        <v>172</v>
      </c>
      <c r="I7" s="233" t="s">
        <v>234</v>
      </c>
      <c r="J7" s="233" t="s">
        <v>180</v>
      </c>
      <c r="K7" s="233" t="s">
        <v>184</v>
      </c>
      <c r="L7" s="233" t="s">
        <v>186</v>
      </c>
      <c r="M7" s="241" t="s">
        <v>138</v>
      </c>
      <c r="N7" s="241" t="s">
        <v>139</v>
      </c>
      <c r="O7" s="241" t="s">
        <v>110</v>
      </c>
      <c r="P7" s="242"/>
      <c r="Q7" s="241" t="s">
        <v>235</v>
      </c>
      <c r="R7" s="248" t="s">
        <v>236</v>
      </c>
      <c r="S7" s="249" t="s">
        <v>237</v>
      </c>
      <c r="T7" s="238"/>
      <c r="U7" s="250" t="s">
        <v>168</v>
      </c>
      <c r="V7" s="250" t="s">
        <v>170</v>
      </c>
      <c r="W7" s="250" t="s">
        <v>174</v>
      </c>
      <c r="X7" s="250" t="s">
        <v>178</v>
      </c>
      <c r="Y7" s="248" t="s">
        <v>238</v>
      </c>
      <c r="Z7" s="253" t="s">
        <v>138</v>
      </c>
      <c r="AA7" s="253" t="s">
        <v>139</v>
      </c>
      <c r="AB7" s="241" t="s">
        <v>138</v>
      </c>
      <c r="AC7" s="241" t="s">
        <v>139</v>
      </c>
      <c r="AD7" s="241" t="s">
        <v>110</v>
      </c>
      <c r="AE7" s="242"/>
      <c r="AF7" s="241" t="s">
        <v>235</v>
      </c>
      <c r="AG7" s="257" t="s">
        <v>182</v>
      </c>
      <c r="AH7" s="257" t="s">
        <v>162</v>
      </c>
      <c r="AI7" s="257" t="s">
        <v>49</v>
      </c>
      <c r="AJ7" s="258" t="s">
        <v>191</v>
      </c>
      <c r="AK7" s="238"/>
      <c r="AL7" s="258" t="s">
        <v>194</v>
      </c>
      <c r="AM7" s="238"/>
      <c r="AN7" s="259" t="s">
        <v>204</v>
      </c>
      <c r="AO7" s="265" t="s">
        <v>232</v>
      </c>
      <c r="AP7" s="259" t="s">
        <v>206</v>
      </c>
      <c r="AQ7" s="265" t="s">
        <v>232</v>
      </c>
      <c r="AR7" s="259" t="s">
        <v>338</v>
      </c>
      <c r="AS7" s="25"/>
      <c r="AT7" s="23"/>
    </row>
    <row r="8" spans="1:46" ht="75">
      <c r="A8" s="40"/>
      <c r="B8" s="234"/>
      <c r="C8" s="234"/>
      <c r="D8" s="234"/>
      <c r="E8" s="234"/>
      <c r="F8" s="234"/>
      <c r="G8" s="234"/>
      <c r="H8" s="234"/>
      <c r="I8" s="234"/>
      <c r="J8" s="234"/>
      <c r="K8" s="234"/>
      <c r="L8" s="234"/>
      <c r="M8" s="234"/>
      <c r="N8" s="234"/>
      <c r="O8" s="234"/>
      <c r="P8" s="243" t="s">
        <v>240</v>
      </c>
      <c r="Q8" s="234"/>
      <c r="R8" s="234"/>
      <c r="S8" s="251" t="s">
        <v>241</v>
      </c>
      <c r="T8" s="251" t="s">
        <v>242</v>
      </c>
      <c r="U8" s="234"/>
      <c r="V8" s="234"/>
      <c r="W8" s="234"/>
      <c r="X8" s="234"/>
      <c r="Y8" s="234"/>
      <c r="Z8" s="234"/>
      <c r="AA8" s="234"/>
      <c r="AB8" s="234"/>
      <c r="AC8" s="234"/>
      <c r="AD8" s="234"/>
      <c r="AE8" s="243" t="s">
        <v>240</v>
      </c>
      <c r="AF8" s="234"/>
      <c r="AG8" s="234"/>
      <c r="AH8" s="234"/>
      <c r="AI8" s="234"/>
      <c r="AJ8" s="260" t="s">
        <v>243</v>
      </c>
      <c r="AK8" s="260" t="s">
        <v>156</v>
      </c>
      <c r="AL8" s="260" t="s">
        <v>244</v>
      </c>
      <c r="AM8" s="260" t="s">
        <v>245</v>
      </c>
      <c r="AN8" s="259" t="s">
        <v>246</v>
      </c>
      <c r="AO8" s="234"/>
      <c r="AP8" s="259" t="s">
        <v>246</v>
      </c>
      <c r="AQ8" s="234"/>
      <c r="AR8" s="259" t="s">
        <v>246</v>
      </c>
      <c r="AS8" s="266"/>
      <c r="AT8" s="267"/>
    </row>
    <row r="9" spans="1:46" ht="409.5">
      <c r="A9" s="29"/>
      <c r="B9" s="235">
        <v>1</v>
      </c>
      <c r="C9" s="89" t="s">
        <v>71</v>
      </c>
      <c r="D9" s="89" t="s">
        <v>85</v>
      </c>
      <c r="E9" s="89" t="s">
        <v>339</v>
      </c>
      <c r="F9" s="236" t="s">
        <v>34</v>
      </c>
      <c r="G9" s="89" t="s">
        <v>340</v>
      </c>
      <c r="H9" s="89" t="s">
        <v>341</v>
      </c>
      <c r="I9" s="89" t="s">
        <v>342</v>
      </c>
      <c r="J9" s="236" t="s">
        <v>343</v>
      </c>
      <c r="K9" s="236" t="s">
        <v>80</v>
      </c>
      <c r="L9" s="244" t="s">
        <v>7</v>
      </c>
      <c r="M9" s="245">
        <v>3</v>
      </c>
      <c r="N9" s="245">
        <v>2</v>
      </c>
      <c r="O9" s="246">
        <f>+M9*N9</f>
        <v>6</v>
      </c>
      <c r="P9" s="245">
        <f>(IFERROR(VALUE(CONCATENATE(M9,N9)),0))</f>
        <v>32</v>
      </c>
      <c r="Q9" s="246">
        <f>(IFERROR(VLOOKUP(P9,'[1]INF GENERAL'!$F$3:$H$27,2,FALSE),0))</f>
        <v>0</v>
      </c>
      <c r="R9" s="89" t="s">
        <v>344</v>
      </c>
      <c r="S9" s="236" t="s">
        <v>43</v>
      </c>
      <c r="T9" s="236"/>
      <c r="U9" s="252">
        <v>25</v>
      </c>
      <c r="V9" s="252">
        <v>25</v>
      </c>
      <c r="W9" s="252">
        <v>25</v>
      </c>
      <c r="X9" s="252">
        <v>25</v>
      </c>
      <c r="Y9" s="254">
        <v>100</v>
      </c>
      <c r="Z9" s="236"/>
      <c r="AA9" s="236"/>
      <c r="AB9" s="236">
        <v>2</v>
      </c>
      <c r="AC9" s="236">
        <v>2</v>
      </c>
      <c r="AD9" s="236">
        <f>+AB9*AC9</f>
        <v>4</v>
      </c>
      <c r="AE9" s="236">
        <f>IFERROR(VALUE(CONCATENATE(AB9,AC9)),0)</f>
        <v>22</v>
      </c>
      <c r="AF9" s="252">
        <f>IFERROR(VLOOKUP(AE9,'[1]INF GENERAL'!$F$3:$H$27,2,FALSE),0)</f>
        <v>0</v>
      </c>
      <c r="AG9" s="261" t="s">
        <v>345</v>
      </c>
      <c r="AH9" s="236" t="s">
        <v>43</v>
      </c>
      <c r="AI9" s="236" t="s">
        <v>51</v>
      </c>
      <c r="AJ9" s="236" t="s">
        <v>34</v>
      </c>
      <c r="AK9" s="236" t="s">
        <v>71</v>
      </c>
      <c r="AL9" s="262">
        <v>44928</v>
      </c>
      <c r="AM9" s="262">
        <v>45289</v>
      </c>
      <c r="AN9" s="115" t="s">
        <v>346</v>
      </c>
      <c r="AO9" s="268" t="s">
        <v>286</v>
      </c>
      <c r="AP9" s="115" t="s">
        <v>347</v>
      </c>
      <c r="AQ9" s="268" t="s">
        <v>348</v>
      </c>
      <c r="AR9" s="115" t="s">
        <v>346</v>
      </c>
      <c r="AS9" s="90" t="s">
        <v>261</v>
      </c>
      <c r="AT9" s="91"/>
    </row>
    <row r="10" spans="1:46" ht="15">
      <c r="A10" s="29"/>
      <c r="B10" s="50"/>
      <c r="C10" s="51"/>
      <c r="D10" s="51"/>
      <c r="E10" s="51"/>
      <c r="F10" s="51"/>
      <c r="G10" s="51"/>
      <c r="H10" s="51"/>
      <c r="I10" s="51"/>
      <c r="J10" s="51"/>
      <c r="K10" s="51"/>
      <c r="L10" s="51"/>
      <c r="M10" s="2"/>
      <c r="N10" s="2"/>
      <c r="O10" s="2"/>
      <c r="P10" s="2"/>
      <c r="Q10" s="2"/>
      <c r="R10" s="2"/>
      <c r="S10" s="2"/>
      <c r="T10" s="2"/>
      <c r="U10" s="2"/>
      <c r="V10" s="2"/>
      <c r="W10" s="2"/>
      <c r="X10" s="2"/>
      <c r="Y10" s="2"/>
      <c r="Z10" s="2"/>
      <c r="AA10" s="2"/>
      <c r="AB10" s="51"/>
      <c r="AC10" s="56"/>
      <c r="AD10" s="56"/>
      <c r="AE10" s="51"/>
      <c r="AF10" s="56"/>
      <c r="AG10" s="56"/>
      <c r="AH10" s="56"/>
      <c r="AI10" s="56"/>
      <c r="AJ10" s="56"/>
      <c r="AK10" s="56"/>
      <c r="AL10" s="56"/>
      <c r="AM10" s="56"/>
      <c r="AN10" s="56"/>
      <c r="AO10" s="56"/>
      <c r="AP10" s="56"/>
      <c r="AQ10" s="56"/>
      <c r="AR10" s="56"/>
      <c r="AS10" s="56"/>
      <c r="AT10" s="51"/>
    </row>
    <row r="11" spans="1:46" ht="15">
      <c r="A11" s="29"/>
      <c r="B11" s="50"/>
      <c r="C11" s="51"/>
      <c r="D11" s="51"/>
      <c r="E11" s="51"/>
      <c r="F11" s="51"/>
      <c r="G11" s="51"/>
      <c r="H11" s="51"/>
      <c r="I11" s="51"/>
      <c r="J11" s="51"/>
      <c r="K11" s="51"/>
      <c r="L11" s="51"/>
      <c r="M11" s="2"/>
      <c r="N11" s="2"/>
      <c r="O11" s="2"/>
      <c r="P11" s="2"/>
      <c r="Q11" s="2"/>
      <c r="R11" s="2"/>
      <c r="S11" s="2"/>
      <c r="T11" s="2"/>
      <c r="U11" s="2"/>
      <c r="V11" s="2"/>
      <c r="W11" s="2"/>
      <c r="X11" s="2"/>
      <c r="Y11" s="2"/>
      <c r="Z11" s="2"/>
      <c r="AA11" s="2"/>
      <c r="AB11" s="51"/>
      <c r="AC11" s="56"/>
      <c r="AD11" s="56"/>
      <c r="AE11" s="51"/>
      <c r="AF11" s="56"/>
      <c r="AG11" s="56"/>
      <c r="AH11" s="56"/>
      <c r="AI11" s="56"/>
      <c r="AJ11" s="56"/>
      <c r="AK11" s="56"/>
      <c r="AL11" s="56"/>
      <c r="AM11" s="56"/>
      <c r="AN11" s="56"/>
      <c r="AO11" s="56"/>
      <c r="AP11" s="56" t="s">
        <v>349</v>
      </c>
      <c r="AQ11" s="56"/>
      <c r="AR11" s="56"/>
      <c r="AS11" s="56"/>
      <c r="AT11" s="51"/>
    </row>
    <row r="12" spans="1:46" ht="15">
      <c r="A12" s="29"/>
      <c r="B12" s="50"/>
      <c r="C12" s="51"/>
      <c r="D12" s="51"/>
      <c r="E12" s="51"/>
      <c r="F12" s="51"/>
      <c r="G12" s="51"/>
      <c r="H12" s="51"/>
      <c r="I12" s="51"/>
      <c r="J12" s="51"/>
      <c r="K12" s="51"/>
      <c r="L12" s="51"/>
      <c r="M12" s="2"/>
      <c r="N12" s="2"/>
      <c r="O12" s="2"/>
      <c r="P12" s="2"/>
      <c r="Q12" s="2"/>
      <c r="R12" s="2"/>
      <c r="S12" s="2"/>
      <c r="T12" s="2"/>
      <c r="U12" s="2"/>
      <c r="V12" s="2"/>
      <c r="W12" s="2"/>
      <c r="X12" s="2"/>
      <c r="Y12" s="2"/>
      <c r="Z12" s="2"/>
      <c r="AA12" s="2"/>
      <c r="AB12" s="51"/>
      <c r="AC12" s="56"/>
      <c r="AD12" s="56"/>
      <c r="AE12" s="51"/>
      <c r="AF12" s="56"/>
      <c r="AG12" s="56"/>
      <c r="AH12" s="56"/>
      <c r="AI12" s="56"/>
      <c r="AJ12" s="56"/>
      <c r="AK12" s="56"/>
      <c r="AL12" s="56"/>
      <c r="AM12" s="56"/>
      <c r="AN12" s="56"/>
      <c r="AO12" s="56"/>
      <c r="AP12" s="56"/>
      <c r="AQ12" s="56"/>
      <c r="AR12" s="56"/>
      <c r="AS12" s="56"/>
      <c r="AT12" s="51"/>
    </row>
    <row r="13" spans="1:46" ht="75">
      <c r="A13" s="29"/>
      <c r="B13" s="50"/>
      <c r="C13" s="52" t="s">
        <v>350</v>
      </c>
      <c r="D13" s="3"/>
      <c r="E13" s="3"/>
      <c r="F13" s="3"/>
      <c r="G13" s="3"/>
      <c r="H13" s="4"/>
      <c r="I13" s="51"/>
      <c r="J13" s="51"/>
      <c r="K13" s="51"/>
      <c r="L13" s="51"/>
      <c r="M13" s="2"/>
      <c r="N13" s="2"/>
      <c r="O13" s="2"/>
      <c r="P13" s="2"/>
      <c r="Q13" s="2"/>
      <c r="R13" s="2"/>
      <c r="S13" s="2"/>
      <c r="T13" s="2"/>
      <c r="U13" s="2"/>
      <c r="V13" s="2"/>
      <c r="W13" s="2"/>
      <c r="X13" s="2"/>
      <c r="Y13" s="2"/>
      <c r="Z13" s="2"/>
      <c r="AA13" s="2"/>
      <c r="AB13" s="51"/>
      <c r="AC13" s="56"/>
      <c r="AD13" s="56"/>
      <c r="AE13" s="51"/>
      <c r="AF13" s="56"/>
      <c r="AG13" s="56"/>
      <c r="AH13" s="56"/>
      <c r="AI13" s="56"/>
      <c r="AJ13" s="56"/>
      <c r="AK13" s="56"/>
      <c r="AL13" s="56"/>
      <c r="AM13" s="56"/>
      <c r="AN13" s="56"/>
      <c r="AO13" s="56"/>
      <c r="AP13" s="56"/>
      <c r="AQ13" s="56"/>
      <c r="AR13" s="56"/>
      <c r="AS13" s="56"/>
      <c r="AT13" s="51"/>
    </row>
    <row r="14" spans="1:46" ht="213.75">
      <c r="A14" s="29"/>
      <c r="B14" s="50"/>
      <c r="C14" s="237" t="s">
        <v>351</v>
      </c>
      <c r="D14" s="238"/>
      <c r="E14" s="237" t="s">
        <v>352</v>
      </c>
      <c r="F14" s="238"/>
      <c r="G14" s="239" t="s">
        <v>353</v>
      </c>
      <c r="H14" s="238"/>
      <c r="I14" s="54"/>
      <c r="J14" s="54"/>
      <c r="K14" s="51"/>
      <c r="L14" s="2"/>
      <c r="M14" s="2"/>
      <c r="N14" s="2"/>
      <c r="O14" s="2"/>
      <c r="P14" s="2"/>
      <c r="Q14" s="2"/>
      <c r="R14" s="2"/>
      <c r="S14" s="2"/>
      <c r="T14" s="2"/>
      <c r="U14" s="2"/>
      <c r="V14" s="2"/>
      <c r="W14" s="2"/>
      <c r="X14" s="2"/>
      <c r="Y14" s="2"/>
      <c r="Z14" s="2"/>
      <c r="AA14" s="51"/>
      <c r="AB14" s="56"/>
      <c r="AC14" s="56"/>
      <c r="AD14" s="51"/>
      <c r="AE14" s="56"/>
      <c r="AF14" s="56"/>
      <c r="AG14" s="56"/>
      <c r="AH14" s="56"/>
      <c r="AI14" s="56"/>
      <c r="AJ14" s="56"/>
      <c r="AK14" s="56"/>
      <c r="AL14" s="56"/>
      <c r="AM14" s="56"/>
      <c r="AN14" s="56"/>
      <c r="AO14" s="56"/>
      <c r="AP14" s="56"/>
      <c r="AQ14" s="56"/>
      <c r="AR14" s="56"/>
      <c r="AS14" s="51"/>
      <c r="AT14" s="29"/>
    </row>
    <row r="15" spans="1:46" ht="15">
      <c r="A15" s="29"/>
      <c r="B15" s="50"/>
      <c r="C15" s="51"/>
      <c r="D15" s="51"/>
      <c r="E15" s="51"/>
      <c r="F15" s="51"/>
      <c r="G15" s="51"/>
      <c r="H15" s="51"/>
      <c r="I15" s="51"/>
      <c r="J15" s="51"/>
      <c r="K15" s="51"/>
      <c r="L15" s="51"/>
      <c r="M15" s="2"/>
      <c r="N15" s="2"/>
      <c r="O15" s="2"/>
      <c r="P15" s="2"/>
      <c r="Q15" s="2"/>
      <c r="R15" s="2"/>
      <c r="S15" s="2"/>
      <c r="T15" s="2"/>
      <c r="U15" s="2"/>
      <c r="V15" s="2"/>
      <c r="W15" s="2"/>
      <c r="X15" s="2"/>
      <c r="Y15" s="2"/>
      <c r="Z15" s="2"/>
      <c r="AA15" s="2"/>
      <c r="AB15" s="56"/>
      <c r="AC15" s="56"/>
      <c r="AD15" s="56"/>
      <c r="AE15" s="56"/>
      <c r="AF15" s="56"/>
      <c r="AG15" s="56"/>
      <c r="AH15" s="56"/>
      <c r="AI15" s="56"/>
      <c r="AJ15" s="56"/>
      <c r="AK15" s="56"/>
      <c r="AL15" s="56"/>
      <c r="AM15" s="56"/>
      <c r="AN15" s="56"/>
      <c r="AO15" s="56"/>
      <c r="AP15" s="56"/>
      <c r="AQ15" s="56"/>
      <c r="AR15" s="56"/>
      <c r="AS15" s="56"/>
      <c r="AT15" s="51"/>
    </row>
    <row r="16" spans="1:46" ht="15">
      <c r="A16" s="29"/>
      <c r="B16" s="50"/>
      <c r="C16" s="51"/>
      <c r="D16" s="51"/>
      <c r="E16" s="51"/>
      <c r="F16" s="51"/>
      <c r="G16" s="51"/>
      <c r="H16" s="51"/>
      <c r="I16" s="51"/>
      <c r="J16" s="51"/>
      <c r="K16" s="51"/>
      <c r="L16" s="51"/>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1"/>
    </row>
    <row r="17" spans="1:46" ht="15">
      <c r="A17" s="29"/>
      <c r="B17" s="55"/>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1"/>
      <c r="AC17" s="56"/>
      <c r="AD17" s="56"/>
      <c r="AE17" s="56"/>
      <c r="AF17" s="56"/>
      <c r="AG17" s="56"/>
      <c r="AH17" s="56"/>
      <c r="AI17" s="56"/>
      <c r="AJ17" s="56"/>
      <c r="AK17" s="56"/>
      <c r="AL17" s="56"/>
      <c r="AM17" s="56"/>
      <c r="AN17" s="56"/>
      <c r="AO17" s="56"/>
      <c r="AP17" s="56"/>
      <c r="AQ17" s="56"/>
      <c r="AR17" s="56"/>
      <c r="AS17" s="56"/>
      <c r="AT17" s="51"/>
    </row>
    <row r="18" spans="1:46" ht="15">
      <c r="A18" s="29"/>
      <c r="B18" s="55"/>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1"/>
      <c r="AC18" s="56"/>
      <c r="AD18" s="56"/>
      <c r="AE18" s="56"/>
      <c r="AF18" s="56"/>
      <c r="AG18" s="56"/>
      <c r="AH18" s="56"/>
      <c r="AI18" s="56"/>
      <c r="AJ18" s="56"/>
      <c r="AK18" s="56"/>
      <c r="AL18" s="56"/>
      <c r="AM18" s="56"/>
      <c r="AN18" s="56"/>
      <c r="AO18" s="56"/>
      <c r="AP18" s="56"/>
      <c r="AQ18" s="56"/>
      <c r="AR18" s="56"/>
      <c r="AS18" s="56"/>
      <c r="AT18" s="51"/>
    </row>
    <row r="19" spans="1:46" ht="15">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1"/>
      <c r="AC19" s="56"/>
      <c r="AD19" s="56"/>
      <c r="AE19" s="56"/>
      <c r="AF19" s="56"/>
      <c r="AG19" s="56"/>
      <c r="AH19" s="56"/>
      <c r="AI19" s="56"/>
      <c r="AJ19" s="56"/>
      <c r="AK19" s="56"/>
      <c r="AL19" s="56"/>
      <c r="AM19" s="56"/>
      <c r="AN19" s="56"/>
      <c r="AO19" s="56"/>
      <c r="AP19" s="56"/>
      <c r="AQ19" s="56"/>
      <c r="AR19" s="56"/>
      <c r="AS19" s="56"/>
      <c r="AT19" s="51"/>
    </row>
    <row r="20" spans="1:46" ht="15">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1"/>
      <c r="AC20" s="56"/>
      <c r="AD20" s="56"/>
      <c r="AE20" s="56"/>
      <c r="AF20" s="56"/>
      <c r="AG20" s="56"/>
      <c r="AH20" s="56"/>
      <c r="AI20" s="56"/>
      <c r="AJ20" s="56"/>
      <c r="AK20" s="56"/>
      <c r="AL20" s="56"/>
      <c r="AM20" s="56"/>
      <c r="AN20" s="56"/>
      <c r="AO20" s="56"/>
      <c r="AP20" s="56"/>
      <c r="AQ20" s="56"/>
      <c r="AR20" s="56"/>
      <c r="AS20" s="56"/>
      <c r="AT20" s="51"/>
    </row>
    <row r="21" spans="1:46" ht="15">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1"/>
      <c r="AC21" s="56"/>
      <c r="AD21" s="56"/>
      <c r="AE21" s="56"/>
      <c r="AF21" s="56"/>
      <c r="AG21" s="56"/>
      <c r="AH21" s="56"/>
      <c r="AI21" s="56"/>
      <c r="AJ21" s="56"/>
      <c r="AK21" s="56"/>
      <c r="AL21" s="56"/>
      <c r="AM21" s="56"/>
      <c r="AN21" s="56"/>
      <c r="AO21" s="56"/>
      <c r="AP21" s="56"/>
      <c r="AQ21" s="56"/>
      <c r="AR21" s="56"/>
      <c r="AS21" s="56"/>
      <c r="AT21" s="51"/>
    </row>
    <row r="22" spans="1:46" ht="15">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1"/>
      <c r="AC22" s="56"/>
      <c r="AD22" s="56"/>
      <c r="AE22" s="56"/>
      <c r="AF22" s="56"/>
      <c r="AG22" s="56"/>
      <c r="AH22" s="56"/>
      <c r="AI22" s="56"/>
      <c r="AJ22" s="56"/>
      <c r="AK22" s="56"/>
      <c r="AL22" s="56"/>
      <c r="AM22" s="56"/>
      <c r="AN22" s="56"/>
      <c r="AO22" s="56"/>
      <c r="AP22" s="56"/>
      <c r="AQ22" s="56"/>
      <c r="AR22" s="56"/>
      <c r="AS22" s="56"/>
      <c r="AT22" s="51"/>
    </row>
    <row r="23" spans="1:46" ht="15">
      <c r="A23" s="29"/>
      <c r="B23" s="55"/>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1"/>
      <c r="AC23" s="56"/>
      <c r="AD23" s="56"/>
      <c r="AE23" s="56"/>
      <c r="AF23" s="56"/>
      <c r="AG23" s="56"/>
      <c r="AH23" s="56"/>
      <c r="AI23" s="56"/>
      <c r="AJ23" s="56"/>
      <c r="AK23" s="56"/>
      <c r="AL23" s="56"/>
      <c r="AM23" s="56"/>
      <c r="AN23" s="56"/>
      <c r="AO23" s="56"/>
      <c r="AP23" s="56"/>
      <c r="AQ23" s="56"/>
      <c r="AR23" s="56"/>
      <c r="AS23" s="56"/>
      <c r="AT23" s="51"/>
    </row>
    <row r="24" spans="1:46" ht="15">
      <c r="A24" s="29"/>
      <c r="B24" s="55"/>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1"/>
      <c r="AC24" s="56"/>
      <c r="AD24" s="56"/>
      <c r="AE24" s="56"/>
      <c r="AF24" s="56"/>
      <c r="AG24" s="56"/>
      <c r="AH24" s="56"/>
      <c r="AI24" s="56"/>
      <c r="AJ24" s="56"/>
      <c r="AK24" s="56"/>
      <c r="AL24" s="56"/>
      <c r="AM24" s="56"/>
      <c r="AN24" s="56"/>
      <c r="AO24" s="56"/>
      <c r="AP24" s="56"/>
      <c r="AQ24" s="56"/>
      <c r="AR24" s="56"/>
      <c r="AS24" s="56"/>
      <c r="AT24" s="51"/>
    </row>
    <row r="25" spans="1:46" ht="15">
      <c r="A25" s="29"/>
      <c r="B25" s="55"/>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1"/>
      <c r="AC25" s="56"/>
      <c r="AD25" s="56"/>
      <c r="AE25" s="56"/>
      <c r="AF25" s="56"/>
      <c r="AG25" s="56"/>
      <c r="AH25" s="56"/>
      <c r="AI25" s="56"/>
      <c r="AJ25" s="56"/>
      <c r="AK25" s="56"/>
      <c r="AL25" s="56"/>
      <c r="AM25" s="56"/>
      <c r="AN25" s="56"/>
      <c r="AO25" s="56"/>
      <c r="AP25" s="56"/>
      <c r="AQ25" s="56"/>
      <c r="AR25" s="56"/>
      <c r="AS25" s="56"/>
      <c r="AT25" s="51"/>
    </row>
    <row r="26" spans="1:46" ht="15">
      <c r="A26" s="29"/>
      <c r="B26" s="55"/>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1"/>
      <c r="AC26" s="56"/>
      <c r="AD26" s="56"/>
      <c r="AE26" s="56"/>
      <c r="AF26" s="56"/>
      <c r="AG26" s="56"/>
      <c r="AH26" s="56"/>
      <c r="AI26" s="56"/>
      <c r="AJ26" s="56"/>
      <c r="AK26" s="56"/>
      <c r="AL26" s="56"/>
      <c r="AM26" s="56"/>
      <c r="AN26" s="56"/>
      <c r="AO26" s="56"/>
      <c r="AP26" s="56"/>
      <c r="AQ26" s="56"/>
      <c r="AR26" s="56"/>
      <c r="AS26" s="56"/>
      <c r="AT26" s="51"/>
    </row>
    <row r="27" spans="1:46" ht="15">
      <c r="A27" s="29"/>
      <c r="B27" s="50"/>
      <c r="C27" s="51"/>
      <c r="D27" s="51"/>
      <c r="E27" s="57"/>
      <c r="F27" s="57"/>
      <c r="G27" s="57"/>
      <c r="H27" s="57"/>
      <c r="I27" s="57"/>
      <c r="J27" s="57"/>
      <c r="K27" s="57"/>
      <c r="L27" s="57"/>
      <c r="M27" s="57"/>
      <c r="N27" s="57"/>
      <c r="O27" s="57"/>
      <c r="P27" s="57"/>
      <c r="Q27" s="57"/>
      <c r="R27" s="57"/>
      <c r="S27" s="57"/>
      <c r="T27" s="57"/>
      <c r="U27" s="57"/>
      <c r="V27" s="57"/>
      <c r="W27" s="57"/>
      <c r="X27" s="57"/>
      <c r="Y27" s="57"/>
      <c r="Z27" s="57"/>
      <c r="AA27" s="57"/>
      <c r="AB27" s="51"/>
      <c r="AC27" s="57"/>
      <c r="AD27" s="57"/>
      <c r="AE27" s="57"/>
      <c r="AF27" s="57"/>
      <c r="AG27" s="57"/>
      <c r="AH27" s="57"/>
      <c r="AI27" s="57"/>
      <c r="AJ27" s="57"/>
      <c r="AK27" s="57"/>
      <c r="AL27" s="57"/>
      <c r="AM27" s="57"/>
      <c r="AN27" s="57"/>
      <c r="AO27" s="57"/>
      <c r="AP27" s="57"/>
      <c r="AQ27" s="57"/>
      <c r="AR27" s="57"/>
      <c r="AS27" s="57"/>
      <c r="AT27" s="51"/>
    </row>
    <row r="28" spans="1:46" ht="15">
      <c r="A28" s="29"/>
      <c r="B28" s="50"/>
      <c r="C28" s="51"/>
      <c r="D28" s="51"/>
      <c r="E28" s="58"/>
      <c r="F28" s="58"/>
      <c r="G28" s="58"/>
      <c r="H28" s="58"/>
      <c r="I28" s="58"/>
      <c r="J28" s="58"/>
      <c r="K28" s="58"/>
      <c r="L28" s="58"/>
      <c r="M28" s="58"/>
      <c r="N28" s="58"/>
      <c r="O28" s="58"/>
      <c r="P28" s="58"/>
      <c r="Q28" s="58"/>
      <c r="R28" s="58"/>
      <c r="S28" s="58"/>
      <c r="T28" s="58"/>
      <c r="U28" s="58"/>
      <c r="V28" s="58"/>
      <c r="W28" s="58"/>
      <c r="X28" s="58"/>
      <c r="Y28" s="58"/>
      <c r="Z28" s="58"/>
      <c r="AA28" s="58"/>
      <c r="AB28" s="51"/>
      <c r="AC28" s="51"/>
      <c r="AD28" s="51"/>
      <c r="AE28" s="51"/>
      <c r="AF28" s="51"/>
      <c r="AG28" s="51"/>
      <c r="AH28" s="51"/>
      <c r="AI28" s="51"/>
      <c r="AJ28" s="51"/>
      <c r="AK28" s="51"/>
      <c r="AL28" s="51"/>
      <c r="AM28" s="51"/>
      <c r="AN28" s="51"/>
      <c r="AO28" s="51"/>
      <c r="AP28" s="51"/>
      <c r="AQ28" s="51"/>
      <c r="AR28" s="51"/>
      <c r="AS28" s="51"/>
      <c r="AT28" s="51"/>
    </row>
    <row r="29" spans="1:46" ht="15">
      <c r="A29" s="29"/>
      <c r="B29" s="50"/>
      <c r="C29" s="51"/>
      <c r="D29" s="51"/>
      <c r="E29" s="58"/>
      <c r="F29" s="58"/>
      <c r="G29" s="58"/>
      <c r="H29" s="58"/>
      <c r="I29" s="58"/>
      <c r="J29" s="58"/>
      <c r="K29" s="58"/>
      <c r="L29" s="58"/>
      <c r="M29" s="58"/>
      <c r="N29" s="58"/>
      <c r="O29" s="58"/>
      <c r="P29" s="58"/>
      <c r="Q29" s="58"/>
      <c r="R29" s="58"/>
      <c r="S29" s="58"/>
      <c r="T29" s="58"/>
      <c r="U29" s="58"/>
      <c r="V29" s="58"/>
      <c r="W29" s="58"/>
      <c r="X29" s="58"/>
      <c r="Y29" s="58"/>
      <c r="Z29" s="58"/>
      <c r="AA29" s="58"/>
      <c r="AB29" s="51"/>
      <c r="AC29" s="51"/>
      <c r="AD29" s="51"/>
      <c r="AE29" s="51"/>
      <c r="AF29" s="51"/>
      <c r="AG29" s="51"/>
      <c r="AH29" s="51"/>
      <c r="AI29" s="51"/>
      <c r="AJ29" s="51"/>
      <c r="AK29" s="51"/>
      <c r="AL29" s="51"/>
      <c r="AM29" s="51"/>
      <c r="AN29" s="51"/>
      <c r="AO29" s="51"/>
      <c r="AP29" s="51"/>
      <c r="AQ29" s="51"/>
      <c r="AR29" s="51"/>
      <c r="AS29" s="51"/>
      <c r="AT29" s="51"/>
    </row>
    <row r="30" spans="1:46" ht="15">
      <c r="A30" s="29"/>
      <c r="B30" s="50"/>
      <c r="C30" s="51"/>
      <c r="D30" s="51"/>
      <c r="E30" s="58"/>
      <c r="F30" s="58"/>
      <c r="G30" s="58"/>
      <c r="H30" s="58"/>
      <c r="I30" s="58"/>
      <c r="J30" s="58"/>
      <c r="K30" s="58"/>
      <c r="L30" s="58"/>
      <c r="M30" s="58"/>
      <c r="N30" s="58"/>
      <c r="O30" s="58"/>
      <c r="P30" s="58"/>
      <c r="Q30" s="58"/>
      <c r="R30" s="58"/>
      <c r="S30" s="58"/>
      <c r="T30" s="58"/>
      <c r="U30" s="58"/>
      <c r="V30" s="58"/>
      <c r="W30" s="58"/>
      <c r="X30" s="58"/>
      <c r="Y30" s="58"/>
      <c r="Z30" s="58"/>
      <c r="AA30" s="58"/>
      <c r="AB30" s="51"/>
      <c r="AC30" s="51"/>
      <c r="AD30" s="51"/>
      <c r="AE30" s="51"/>
      <c r="AF30" s="51"/>
      <c r="AG30" s="51"/>
      <c r="AH30" s="51"/>
      <c r="AI30" s="51"/>
      <c r="AJ30" s="51"/>
      <c r="AK30" s="51"/>
      <c r="AL30" s="51"/>
      <c r="AM30" s="51"/>
      <c r="AN30" s="51"/>
      <c r="AO30" s="51"/>
      <c r="AP30" s="51"/>
      <c r="AQ30" s="51"/>
      <c r="AR30" s="51"/>
      <c r="AS30" s="51"/>
      <c r="AT30" s="51"/>
    </row>
    <row r="31" spans="1:46" ht="15">
      <c r="A31" s="29"/>
      <c r="B31" s="50"/>
      <c r="C31" s="51"/>
      <c r="D31" s="51"/>
      <c r="E31" s="58"/>
      <c r="F31" s="58"/>
      <c r="G31" s="58"/>
      <c r="H31" s="58"/>
      <c r="I31" s="58"/>
      <c r="J31" s="58"/>
      <c r="K31" s="58"/>
      <c r="L31" s="58"/>
      <c r="M31" s="58"/>
      <c r="N31" s="58"/>
      <c r="O31" s="58"/>
      <c r="P31" s="58"/>
      <c r="Q31" s="58"/>
      <c r="R31" s="58"/>
      <c r="S31" s="58"/>
      <c r="T31" s="58"/>
      <c r="U31" s="58"/>
      <c r="V31" s="58"/>
      <c r="W31" s="58"/>
      <c r="X31" s="58"/>
      <c r="Y31" s="58"/>
      <c r="Z31" s="58"/>
      <c r="AA31" s="58"/>
      <c r="AB31" s="51"/>
      <c r="AC31" s="51"/>
      <c r="AD31" s="51"/>
      <c r="AE31" s="51"/>
      <c r="AF31" s="51"/>
      <c r="AG31" s="51"/>
      <c r="AH31" s="51"/>
      <c r="AI31" s="51"/>
      <c r="AJ31" s="51"/>
      <c r="AK31" s="51"/>
      <c r="AL31" s="51"/>
      <c r="AM31" s="51"/>
      <c r="AN31" s="51"/>
      <c r="AO31" s="51"/>
      <c r="AP31" s="51"/>
      <c r="AQ31" s="51"/>
      <c r="AR31" s="51"/>
      <c r="AS31" s="51"/>
      <c r="AT31" s="51"/>
    </row>
    <row r="32" spans="1:46" ht="15">
      <c r="A32" s="29"/>
      <c r="B32" s="50"/>
      <c r="C32" s="51"/>
      <c r="D32" s="51"/>
      <c r="E32" s="51"/>
      <c r="F32" s="51"/>
      <c r="G32" s="51"/>
      <c r="H32" s="51"/>
      <c r="I32" s="51"/>
      <c r="J32" s="51"/>
      <c r="K32" s="51"/>
      <c r="L32" s="51"/>
      <c r="M32" s="58"/>
      <c r="N32" s="58"/>
      <c r="O32" s="58"/>
      <c r="P32" s="58"/>
      <c r="Q32" s="58"/>
      <c r="R32" s="58"/>
      <c r="S32" s="58"/>
      <c r="T32" s="58"/>
      <c r="U32" s="58"/>
      <c r="V32" s="58"/>
      <c r="W32" s="58"/>
      <c r="X32" s="58"/>
      <c r="Y32" s="58"/>
      <c r="Z32" s="58"/>
      <c r="AA32" s="58"/>
      <c r="AB32" s="51"/>
      <c r="AC32" s="51"/>
      <c r="AD32" s="51"/>
      <c r="AE32" s="51"/>
      <c r="AF32" s="51"/>
      <c r="AG32" s="51"/>
      <c r="AH32" s="51"/>
      <c r="AI32" s="51"/>
      <c r="AJ32" s="51"/>
      <c r="AK32" s="51"/>
      <c r="AL32" s="51"/>
      <c r="AM32" s="51"/>
      <c r="AN32" s="51"/>
      <c r="AO32" s="51"/>
      <c r="AP32" s="51"/>
      <c r="AQ32" s="51"/>
      <c r="AR32" s="51"/>
      <c r="AS32" s="51"/>
      <c r="AT32" s="51"/>
    </row>
    <row r="33" spans="1:46" ht="15">
      <c r="A33" s="2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row>
    <row r="34" spans="1:46" ht="15">
      <c r="A34" s="2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row>
    <row r="35" spans="1:46" ht="15">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row>
    <row r="36" spans="1:46" ht="15">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row>
    <row r="37" spans="1:46" ht="15">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row>
    <row r="38" spans="1:46" ht="15">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row>
    <row r="39" spans="1:46" ht="15">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row>
    <row r="40" spans="1:46" ht="15">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row>
    <row r="41" spans="1:46" ht="15">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row>
    <row r="42" spans="1:46" ht="15">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row>
    <row r="43" spans="1:46" ht="15">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row>
    <row r="44" spans="1:46" ht="15">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row>
    <row r="45" spans="1:46" ht="15">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row>
    <row r="46" spans="1:46" ht="15">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row>
    <row r="47" spans="1:46" ht="15">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row>
    <row r="48" spans="1:46" ht="15">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row>
    <row r="49" spans="1:46" ht="15">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row>
    <row r="50" spans="1:46" ht="15">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row>
    <row r="51" spans="1:46" ht="15">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row>
    <row r="52" spans="1:46" ht="15">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row>
    <row r="53" spans="1:46" ht="15">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row>
    <row r="54" spans="1:46" ht="15">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row>
    <row r="55" spans="1:46" ht="15">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row>
    <row r="56" spans="1:46" ht="15">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row>
    <row r="57" spans="1:46" ht="15">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row>
    <row r="58" spans="1:46" ht="15">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row>
    <row r="59" spans="1:46" ht="15">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row>
    <row r="60" spans="1:46" ht="15">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row>
    <row r="61" spans="1:46" ht="15">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row>
    <row r="62" spans="1:46" ht="15">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row>
    <row r="63" spans="1:46" ht="15">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ht="15">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row>
    <row r="65" spans="1:46" ht="15">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row>
    <row r="66" spans="1:46" ht="15">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row>
    <row r="67" spans="1:46" ht="15">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row>
    <row r="68" spans="1:46" ht="15">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row>
    <row r="69" spans="1:46" ht="15">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row>
    <row r="70" spans="1:46" ht="15">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row>
    <row r="71" spans="1:46" ht="15">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row>
    <row r="72" spans="1:46" ht="15">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row>
    <row r="73" spans="1:46" ht="15">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row>
    <row r="74" spans="1:46" ht="15">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row>
    <row r="75" spans="1:46" ht="15">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row>
    <row r="76" spans="1:46" ht="15">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row>
    <row r="77" spans="1:46" ht="15">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row>
    <row r="78" spans="1:46" ht="15">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row>
    <row r="79" spans="1:46" ht="15">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row>
    <row r="80" spans="1:46" ht="15">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row>
    <row r="81" spans="1:46" ht="15">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row>
    <row r="82" spans="1:46" ht="15">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row>
    <row r="83" spans="1:46" ht="15">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row>
    <row r="84" spans="1:46" ht="15">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row>
    <row r="85" spans="1:46" ht="15">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row>
    <row r="86" spans="1:46" ht="15">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row>
    <row r="87" spans="1:46" ht="15">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row>
    <row r="88" spans="1:46" ht="15">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row>
    <row r="89" spans="1:46" ht="15">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row>
    <row r="90" spans="1:46" ht="15">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row>
    <row r="91" spans="1:46" ht="15">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row>
    <row r="92" spans="1:46" ht="15">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row>
    <row r="93" spans="1:46" ht="15">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row>
    <row r="94" spans="1:46" ht="15">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row>
    <row r="95" spans="1:46" ht="15">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row>
    <row r="96" spans="1:46" ht="15">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row>
    <row r="97" spans="1:46" ht="15">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row>
    <row r="98" spans="1:46" ht="15">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row>
    <row r="99" spans="1:46" ht="15">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row>
    <row r="100" spans="1:46" ht="15">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row>
    <row r="101" spans="1:46" ht="15">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row>
    <row r="102" spans="1:46" ht="15">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row>
    <row r="103" spans="1:46" ht="15">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row>
    <row r="104" spans="1:46" ht="15">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row>
    <row r="105" spans="1:46" ht="15">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row>
    <row r="106" spans="1:46" ht="15">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row>
    <row r="107" spans="1:46" ht="15">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row>
    <row r="108" spans="1:46" ht="15">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row>
    <row r="109" spans="1:46" ht="15">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row>
    <row r="110" spans="1:46" ht="15">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row>
    <row r="111" spans="1:46" ht="15">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row>
    <row r="112" spans="1:46" ht="15">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row>
    <row r="113" spans="1:46" ht="15">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row>
    <row r="114" spans="1:46" ht="15">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row>
    <row r="115" spans="1:46" ht="15">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row>
    <row r="116" spans="1:46" ht="15">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row>
    <row r="117" spans="1:46" ht="15">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row>
    <row r="118" spans="1:46" ht="15">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row>
    <row r="119" spans="1:46" ht="15">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row>
    <row r="120" spans="1:46" ht="15">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row>
    <row r="121" spans="1:46" ht="15">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row>
    <row r="122" spans="1:46" ht="15">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row>
    <row r="123" spans="1:46" ht="15">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row>
    <row r="124" spans="1:46" ht="15">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row>
    <row r="125" spans="1:46" ht="15">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row>
    <row r="126" spans="1:46" ht="15">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row>
    <row r="127" spans="1:46" ht="15">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row>
    <row r="128" spans="1:46" ht="15">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row>
    <row r="129" spans="1:46" ht="15">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row>
    <row r="130" spans="1:46" ht="15">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row>
    <row r="131" spans="1:46" ht="15">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row>
    <row r="132" spans="1:46" ht="15">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row>
    <row r="133" spans="1:46" ht="15">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row>
    <row r="134" spans="1:46" ht="15">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row>
    <row r="135" spans="1:46" ht="15">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row>
    <row r="136" spans="1:46" ht="15">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row>
    <row r="137" spans="1:46" ht="15">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row>
    <row r="138" spans="1:46" ht="15">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row>
    <row r="139" spans="1:46" ht="15">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row>
    <row r="140" spans="1:46" ht="15">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row>
    <row r="141" spans="1:46" ht="15">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row>
    <row r="142" spans="1:46" ht="15">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row>
    <row r="143" spans="1:46" ht="15">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row>
    <row r="144" spans="1:46" ht="15">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row>
    <row r="145" spans="1:46" ht="15">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row>
    <row r="146" spans="1:46" ht="15">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row>
    <row r="147" spans="1:46" ht="15">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row>
    <row r="148" spans="1:46" ht="15">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row>
    <row r="149" spans="1:46" ht="15">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row>
    <row r="150" spans="1:46" ht="15">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row>
    <row r="151" spans="1:46" ht="15">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row>
    <row r="152" spans="1:46" ht="15">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row>
    <row r="153" spans="1:46" ht="15">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row>
    <row r="154" spans="1:46" ht="15">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row>
    <row r="155" spans="1:46" ht="15">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row>
    <row r="156" spans="1:46" ht="15">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row>
    <row r="157" spans="1:46" ht="15">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row>
    <row r="158" spans="1:46" ht="15">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row>
    <row r="159" spans="1:46" ht="15">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row>
    <row r="160" spans="1:46" ht="15">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row>
    <row r="161" spans="1:46" ht="15">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row>
    <row r="162" spans="1:46" ht="15">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row>
    <row r="163" spans="1:46" ht="15">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row>
    <row r="164" spans="1:46" ht="15">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row>
    <row r="165" spans="1:46" ht="15">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row>
    <row r="166" spans="1:46" ht="15">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row>
    <row r="167" spans="1:46" ht="15">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row>
    <row r="168" spans="1:46" ht="15">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row>
    <row r="169" spans="1:46" ht="15">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row>
    <row r="170" spans="1:46" ht="15">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row>
    <row r="171" spans="1:46" ht="15">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row>
    <row r="172" spans="1:46" ht="15">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row>
    <row r="173" spans="1:46" ht="15">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row>
    <row r="174" spans="1:46" ht="15">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row>
    <row r="175" spans="1:46" ht="15">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row>
    <row r="176" spans="1:46" ht="15">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row>
    <row r="177" spans="1:46" ht="15">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row>
    <row r="178" spans="1:46" ht="15">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row>
    <row r="179" spans="1:46" ht="15">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row>
    <row r="180" spans="1:46" ht="15">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row>
    <row r="181" spans="1:46" ht="15">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row>
    <row r="182" spans="1:46" ht="15">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row>
    <row r="183" spans="1:46" ht="15">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row>
    <row r="184" spans="1:46" ht="15">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row>
    <row r="185" spans="1:46" ht="15">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row>
    <row r="186" spans="1:46" ht="15">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row>
    <row r="187" spans="1:46" ht="15">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row>
    <row r="188" spans="1:46" ht="15">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row>
    <row r="189" spans="1:46" ht="15">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row>
    <row r="190" spans="1:46" ht="15">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row>
    <row r="191" spans="1:46" ht="15">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row>
    <row r="192" spans="1:46" ht="15">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row>
    <row r="193" spans="1:46" ht="15">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row>
    <row r="194" spans="1:46" ht="15">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row>
    <row r="195" spans="1:46" ht="15">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row>
    <row r="196" spans="1:46" ht="15">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row>
    <row r="197" spans="1:46" ht="15">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row>
    <row r="198" spans="1:46" ht="15">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row>
    <row r="199" spans="1:46" ht="15">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row>
    <row r="200" spans="1:46" ht="15">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row>
    <row r="201" spans="1:46" ht="15">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row>
    <row r="202" spans="1:46" ht="15">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row>
    <row r="203" spans="1:46" ht="15">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row>
    <row r="204" spans="1:46" ht="15">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row>
    <row r="205" spans="1:46" ht="15">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row>
    <row r="206" spans="1:46" ht="15">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row>
    <row r="207" spans="1:46" ht="15">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row>
    <row r="208" spans="1:46" ht="15">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row>
    <row r="209" spans="1:46" ht="15">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row>
    <row r="210" spans="1:46" ht="15">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row>
    <row r="211" spans="1:46" ht="15">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row>
    <row r="212" spans="1:46" ht="15">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row>
    <row r="213" spans="1:46" ht="15">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row>
    <row r="214" spans="1:46" ht="15">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row>
    <row r="215" spans="1:46" ht="15">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row>
    <row r="216" spans="1:46" ht="15">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row>
    <row r="217" spans="1:46" ht="15">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row>
    <row r="218" spans="1:46" ht="15">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row>
    <row r="219" spans="1:46" ht="15">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row>
    <row r="220" spans="1:46" ht="15">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row>
    <row r="221" spans="1:46">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row>
    <row r="222" spans="1:46">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row>
    <row r="223" spans="1:46">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row>
    <row r="224" spans="1:46">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row>
    <row r="225" spans="1:46">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row>
    <row r="226" spans="1:46">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row>
    <row r="227" spans="1:46">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row>
    <row r="228" spans="1:46">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row>
    <row r="229" spans="1:46">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row>
    <row r="230" spans="1:46">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row>
    <row r="231" spans="1:46">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row>
    <row r="232" spans="1:46">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row>
    <row r="233" spans="1:46">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row>
    <row r="234" spans="1:46">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row>
    <row r="235" spans="1:46">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row>
    <row r="236" spans="1:46">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row>
    <row r="237" spans="1:46">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row>
    <row r="238" spans="1:46">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row>
    <row r="239" spans="1:46">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row>
    <row r="240" spans="1:46">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row>
    <row r="241" spans="1:46">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row>
    <row r="242" spans="1:46">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row>
    <row r="243" spans="1:46">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row>
    <row r="244" spans="1:46">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row>
    <row r="245" spans="1:46">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row>
    <row r="246" spans="1:46">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row>
    <row r="247" spans="1:46">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row>
    <row r="248" spans="1:46">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row>
    <row r="249" spans="1:46">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row>
    <row r="250" spans="1:46">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row>
    <row r="251" spans="1:46">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row>
    <row r="252" spans="1:46">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row>
    <row r="253" spans="1:46">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row>
    <row r="254" spans="1:46">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row>
    <row r="255" spans="1:46">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row>
    <row r="256" spans="1:46">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row>
    <row r="257" spans="1:46">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row>
    <row r="258" spans="1:46">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row>
    <row r="259" spans="1:46">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row>
    <row r="260" spans="1:46">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row>
    <row r="261" spans="1:46">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row>
    <row r="262" spans="1:46">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row>
    <row r="263" spans="1:46">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row>
    <row r="264" spans="1:46">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row>
    <row r="265" spans="1:46">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row>
    <row r="266" spans="1:46">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row>
    <row r="267" spans="1:46">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row>
    <row r="268" spans="1:46">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row>
    <row r="269" spans="1:46">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row>
    <row r="270" spans="1:46">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row>
    <row r="271" spans="1:46">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row>
    <row r="272" spans="1:46">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row>
    <row r="273" spans="1:46">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row>
    <row r="274" spans="1:46">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row>
    <row r="275" spans="1:46">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row>
    <row r="276" spans="1:46">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row>
    <row r="277" spans="1:46">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row>
    <row r="278" spans="1:46">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row>
    <row r="279" spans="1:46">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row>
    <row r="280" spans="1:46">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row>
    <row r="281" spans="1:46">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row>
    <row r="282" spans="1:46">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row>
    <row r="283" spans="1:46">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row>
    <row r="284" spans="1:46">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row>
    <row r="285" spans="1:46">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row>
    <row r="286" spans="1:46">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row>
    <row r="287" spans="1:46">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row>
    <row r="288" spans="1:46">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row>
    <row r="289" spans="1:46">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row>
    <row r="290" spans="1:46">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row>
    <row r="291" spans="1:46">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row>
    <row r="292" spans="1:46">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row>
    <row r="293" spans="1:46">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row>
    <row r="294" spans="1:46">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row>
    <row r="295" spans="1:46">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row>
    <row r="296" spans="1:46">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row>
    <row r="297" spans="1:46">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row>
    <row r="298" spans="1:46">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row>
    <row r="299" spans="1:46">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row>
    <row r="300" spans="1:46">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row>
    <row r="301" spans="1:46">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row>
    <row r="302" spans="1:46">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row>
    <row r="303" spans="1:46">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row>
    <row r="304" spans="1:46">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row>
    <row r="305" spans="1:46">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row>
    <row r="306" spans="1:46">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row>
    <row r="307" spans="1:46">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row>
    <row r="308" spans="1:46">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row>
    <row r="309" spans="1:46">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row>
    <row r="310" spans="1:46">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row>
    <row r="311" spans="1:46">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row>
    <row r="312" spans="1:46">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row>
    <row r="313" spans="1:46">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row>
    <row r="314" spans="1:46">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row>
    <row r="315" spans="1:46">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row>
    <row r="316" spans="1:46">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row>
    <row r="317" spans="1:46">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row>
    <row r="318" spans="1:46">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row>
    <row r="319" spans="1:46">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row>
    <row r="320" spans="1:46">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row>
    <row r="321" spans="1:46">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row>
    <row r="322" spans="1:46">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row>
    <row r="323" spans="1:46">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row>
    <row r="324" spans="1:46">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row>
    <row r="325" spans="1:46">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row>
    <row r="326" spans="1:46">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row>
    <row r="327" spans="1:46">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row>
    <row r="328" spans="1:46">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row>
    <row r="329" spans="1:46">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row>
    <row r="330" spans="1:46">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row>
    <row r="331" spans="1:46">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row>
    <row r="332" spans="1:46">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row>
    <row r="333" spans="1:46">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row>
    <row r="334" spans="1:46">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row>
    <row r="335" spans="1:46">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row>
    <row r="336" spans="1:46">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row>
    <row r="337" spans="1:46">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row>
    <row r="338" spans="1:46">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row>
    <row r="339" spans="1:46">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row>
    <row r="340" spans="1:46">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row>
    <row r="341" spans="1:46">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row>
    <row r="342" spans="1:46">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row>
    <row r="343" spans="1:46">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row>
    <row r="344" spans="1:46">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row>
    <row r="345" spans="1:46">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row>
    <row r="346" spans="1:46">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row>
    <row r="347" spans="1:46">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row>
    <row r="348" spans="1:46">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row>
    <row r="349" spans="1:46">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row>
    <row r="350" spans="1:46">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row>
    <row r="351" spans="1:46">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row>
    <row r="352" spans="1:46">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row>
    <row r="353" spans="1:46">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row>
    <row r="354" spans="1:46">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row>
    <row r="355" spans="1:46">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row>
    <row r="356" spans="1:46">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row>
    <row r="357" spans="1:46">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row>
    <row r="358" spans="1:46">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row>
    <row r="359" spans="1:46">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row>
    <row r="360" spans="1:46">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row>
    <row r="361" spans="1:46">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row>
    <row r="362" spans="1:46">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row>
    <row r="363" spans="1:46">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row>
    <row r="364" spans="1:46">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row>
    <row r="365" spans="1:46">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row>
    <row r="366" spans="1:46">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row>
    <row r="367" spans="1:46">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row>
    <row r="368" spans="1:46">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row>
    <row r="369" spans="1:46">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row>
    <row r="370" spans="1:46">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row>
    <row r="371" spans="1:46">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row>
    <row r="372" spans="1:46">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row>
    <row r="373" spans="1:46">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row>
    <row r="374" spans="1:46">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row>
    <row r="375" spans="1:46">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row>
    <row r="376" spans="1:46">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row>
    <row r="377" spans="1:46">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row>
    <row r="378" spans="1:46">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row>
    <row r="379" spans="1:46">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row>
    <row r="380" spans="1:46">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row>
    <row r="381" spans="1:46">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row>
    <row r="382" spans="1:46">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row>
    <row r="383" spans="1:46">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row>
    <row r="384" spans="1:46">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row>
    <row r="385" spans="1:46">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row>
    <row r="386" spans="1:46">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row>
    <row r="387" spans="1:46">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row>
    <row r="388" spans="1:46">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row>
    <row r="389" spans="1:46">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row>
    <row r="390" spans="1:46">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row>
    <row r="391" spans="1:46">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row>
    <row r="392" spans="1:46">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row>
    <row r="393" spans="1:46">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row>
    <row r="394" spans="1:46">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row>
    <row r="395" spans="1:46">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row>
    <row r="396" spans="1:46">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row>
    <row r="397" spans="1:46">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row>
    <row r="398" spans="1:46">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row>
    <row r="399" spans="1:46">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row>
    <row r="400" spans="1:46">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row>
    <row r="401" spans="1:46">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row>
    <row r="402" spans="1:46">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row>
    <row r="403" spans="1:46">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row>
    <row r="404" spans="1:46">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row>
    <row r="405" spans="1:46">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row>
    <row r="406" spans="1:46">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row>
    <row r="407" spans="1:46">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row>
    <row r="408" spans="1:46">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row>
    <row r="409" spans="1:46">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row>
    <row r="410" spans="1:46">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row>
    <row r="411" spans="1:46">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row>
    <row r="412" spans="1:46">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row>
    <row r="413" spans="1:46">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row>
    <row r="414" spans="1:46">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row>
    <row r="415" spans="1:46">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row>
    <row r="416" spans="1:46">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row>
    <row r="417" spans="1:46">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row>
    <row r="418" spans="1:46">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row>
    <row r="419" spans="1:46">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row>
    <row r="420" spans="1:46">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row>
    <row r="421" spans="1:46">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row>
    <row r="422" spans="1:46">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row>
    <row r="423" spans="1:46">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row>
    <row r="424" spans="1:46">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row>
    <row r="425" spans="1:46">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row>
    <row r="426" spans="1:46">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row>
    <row r="427" spans="1:46">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row>
    <row r="428" spans="1:46">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row>
    <row r="429" spans="1:46">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row>
    <row r="430" spans="1:46">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row>
    <row r="431" spans="1:46">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row>
    <row r="432" spans="1:46">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row>
    <row r="433" spans="1:46">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row>
    <row r="434" spans="1:46">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row>
    <row r="435" spans="1:46">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row>
    <row r="436" spans="1:46">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row>
    <row r="437" spans="1:46">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row>
    <row r="438" spans="1:46">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row>
    <row r="439" spans="1:46">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row>
    <row r="440" spans="1:46">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row>
    <row r="441" spans="1:46">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row>
    <row r="442" spans="1:46">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row>
    <row r="443" spans="1:46">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row>
    <row r="444" spans="1:46">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row>
    <row r="445" spans="1:46">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row>
    <row r="446" spans="1:46">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row>
    <row r="447" spans="1:46">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row>
    <row r="448" spans="1:46">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row>
    <row r="449" spans="1:46">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row>
    <row r="450" spans="1:46">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row>
    <row r="451" spans="1:46">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row>
    <row r="452" spans="1:46">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row>
    <row r="453" spans="1:46">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row>
    <row r="454" spans="1:46">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row>
    <row r="455" spans="1:46">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row>
    <row r="456" spans="1:46">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row>
    <row r="457" spans="1:46">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row>
    <row r="458" spans="1:46">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row>
    <row r="459" spans="1:46">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row>
    <row r="460" spans="1:46">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row>
    <row r="461" spans="1:46">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row>
    <row r="462" spans="1:46">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row>
    <row r="463" spans="1:46">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row>
    <row r="464" spans="1:46">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row>
    <row r="465" spans="1:46">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row>
    <row r="466" spans="1:46">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row>
    <row r="467" spans="1:46">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row>
    <row r="468" spans="1:46">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row>
    <row r="469" spans="1:46">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row>
    <row r="470" spans="1:46">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row>
    <row r="471" spans="1:46">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row>
    <row r="472" spans="1:46">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row>
    <row r="473" spans="1:46">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row>
    <row r="474" spans="1:46">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row>
    <row r="475" spans="1:46">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row>
    <row r="476" spans="1:46">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row>
    <row r="477" spans="1:46">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row>
    <row r="478" spans="1:46">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row>
    <row r="479" spans="1:46">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row>
    <row r="480" spans="1:46">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row>
    <row r="481" spans="1:46">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row>
    <row r="482" spans="1:46">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row>
    <row r="483" spans="1:46">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row>
    <row r="484" spans="1:46">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row>
    <row r="485" spans="1:46">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row>
    <row r="486" spans="1:46">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row>
    <row r="487" spans="1:46">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row>
    <row r="488" spans="1:46">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row>
    <row r="489" spans="1:46">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row>
    <row r="490" spans="1:46">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row>
    <row r="491" spans="1:46">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row>
    <row r="492" spans="1:46">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row>
    <row r="493" spans="1:46">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row>
    <row r="494" spans="1:46">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row>
    <row r="495" spans="1:46">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row>
    <row r="496" spans="1:46">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row>
    <row r="497" spans="1:46">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row>
    <row r="498" spans="1:46">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row>
    <row r="499" spans="1:46">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row>
    <row r="500" spans="1:46">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row>
    <row r="501" spans="1:46">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row>
    <row r="502" spans="1:46">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row>
    <row r="503" spans="1:46">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row>
    <row r="504" spans="1:46">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row>
    <row r="505" spans="1:46">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row>
    <row r="506" spans="1:46">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row>
    <row r="507" spans="1:46">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row>
    <row r="508" spans="1:46">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row>
    <row r="509" spans="1:46">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row>
    <row r="510" spans="1:46">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row>
    <row r="511" spans="1:46">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row>
    <row r="512" spans="1:46">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row>
    <row r="513" spans="1:46">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row>
    <row r="514" spans="1:46">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row>
    <row r="515" spans="1:46">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row>
    <row r="516" spans="1:46">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row>
    <row r="517" spans="1:46">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row>
    <row r="518" spans="1:46">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row>
    <row r="519" spans="1:46">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row>
    <row r="520" spans="1:46">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row>
    <row r="521" spans="1:46">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row>
    <row r="522" spans="1:46">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row>
    <row r="523" spans="1:46">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row>
    <row r="524" spans="1:46">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row>
    <row r="525" spans="1:46">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row>
    <row r="526" spans="1:46">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row>
    <row r="527" spans="1:46">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row>
    <row r="528" spans="1:46">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row>
    <row r="529" spans="1:46">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row>
    <row r="530" spans="1:46">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row>
    <row r="531" spans="1:46">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row>
    <row r="532" spans="1:46">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row>
    <row r="533" spans="1:46">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row>
    <row r="534" spans="1:46">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row>
    <row r="535" spans="1:46">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row>
    <row r="536" spans="1:46">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row>
    <row r="537" spans="1:46">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row>
    <row r="538" spans="1:46">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row>
    <row r="539" spans="1:46">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row>
    <row r="540" spans="1:46">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row>
    <row r="541" spans="1:46">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row>
    <row r="542" spans="1:46">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row>
    <row r="543" spans="1:46">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row>
    <row r="544" spans="1:46">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row>
    <row r="545" spans="1:46">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row>
    <row r="546" spans="1:46">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row>
    <row r="547" spans="1:46">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row>
    <row r="548" spans="1:46">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row>
    <row r="549" spans="1:46">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row>
    <row r="550" spans="1:46">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row>
    <row r="551" spans="1:46">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row>
    <row r="552" spans="1:46">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row>
    <row r="553" spans="1:46">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row>
    <row r="554" spans="1:46">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row>
    <row r="555" spans="1:46">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row>
    <row r="556" spans="1:46">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row>
    <row r="557" spans="1:46">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row>
    <row r="558" spans="1:46">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row>
    <row r="559" spans="1:46">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row>
    <row r="560" spans="1:46">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row>
    <row r="561" spans="1:46">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row>
    <row r="562" spans="1:46">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row>
    <row r="563" spans="1:46">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row>
    <row r="564" spans="1:46">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row>
    <row r="565" spans="1:46">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row>
    <row r="566" spans="1:46">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row>
    <row r="567" spans="1:46">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row>
    <row r="568" spans="1:46">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row>
    <row r="569" spans="1:46">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row>
    <row r="570" spans="1:46">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row>
    <row r="571" spans="1:46">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row>
    <row r="572" spans="1:46">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row>
    <row r="573" spans="1:46">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row>
    <row r="574" spans="1:46">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row>
    <row r="575" spans="1:46">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row>
    <row r="576" spans="1:46">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row>
    <row r="577" spans="1:46">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row>
    <row r="578" spans="1:46">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row>
    <row r="579" spans="1:46">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row>
    <row r="580" spans="1:46">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row>
    <row r="581" spans="1:46">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row>
    <row r="582" spans="1:46">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row>
    <row r="583" spans="1:46">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row>
    <row r="584" spans="1:46">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row>
    <row r="585" spans="1:46">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row>
    <row r="586" spans="1:46">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row>
    <row r="587" spans="1:46">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row>
    <row r="588" spans="1:46">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row>
    <row r="589" spans="1:46">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row>
    <row r="590" spans="1:46">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row>
    <row r="591" spans="1:46">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row>
    <row r="592" spans="1:46">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row>
    <row r="593" spans="1:46">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row>
    <row r="594" spans="1:46">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row>
    <row r="595" spans="1:46">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row>
    <row r="596" spans="1:46">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row>
    <row r="597" spans="1:46">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row>
    <row r="598" spans="1:46">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row>
    <row r="599" spans="1:46">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row>
    <row r="600" spans="1:46">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row>
    <row r="601" spans="1:46">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row>
    <row r="602" spans="1:46">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row>
    <row r="603" spans="1:46">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row>
    <row r="604" spans="1:46">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row>
    <row r="605" spans="1:46">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row>
    <row r="606" spans="1:46">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row>
    <row r="607" spans="1:46">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row>
    <row r="608" spans="1:46">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row>
    <row r="609" spans="1:46">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row>
    <row r="610" spans="1:46">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row>
    <row r="611" spans="1:46">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row>
    <row r="612" spans="1:46">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row>
    <row r="613" spans="1:46">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row>
    <row r="614" spans="1:46">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row>
    <row r="615" spans="1:46">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row>
    <row r="616" spans="1:46">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row>
    <row r="617" spans="1:46">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row>
    <row r="618" spans="1:46">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row>
    <row r="619" spans="1:46">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row>
    <row r="620" spans="1:46">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row>
    <row r="621" spans="1:46">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row>
    <row r="622" spans="1:46">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row>
    <row r="623" spans="1:46">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row>
    <row r="624" spans="1:46">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row>
    <row r="625" spans="1:46">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row>
    <row r="626" spans="1:46">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row>
    <row r="627" spans="1:46">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row>
    <row r="628" spans="1:46">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row>
    <row r="629" spans="1:46">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row>
    <row r="630" spans="1:46">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row>
    <row r="631" spans="1:46">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row>
    <row r="632" spans="1:46">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row>
    <row r="633" spans="1:46">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row>
    <row r="634" spans="1:46">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row>
    <row r="635" spans="1:46">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row>
    <row r="636" spans="1:46">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row>
    <row r="637" spans="1:46">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row>
    <row r="638" spans="1:46">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row>
    <row r="639" spans="1:46">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row>
    <row r="640" spans="1:46">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row>
    <row r="641" spans="1:46">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row>
    <row r="642" spans="1:46">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row>
    <row r="643" spans="1:46">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row>
    <row r="644" spans="1:46">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row>
    <row r="645" spans="1:46">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row>
    <row r="646" spans="1:46">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row>
    <row r="647" spans="1:46">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row>
    <row r="648" spans="1:46">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row>
    <row r="649" spans="1:46">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row>
    <row r="650" spans="1:46">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row>
    <row r="651" spans="1:46">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row>
    <row r="652" spans="1:46">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row>
    <row r="653" spans="1:46">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row>
    <row r="654" spans="1:46">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row>
    <row r="655" spans="1:46">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row>
    <row r="656" spans="1:46">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row>
    <row r="657" spans="1:46">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row>
    <row r="658" spans="1:46">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row>
    <row r="659" spans="1:46">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row>
    <row r="660" spans="1:46">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row>
    <row r="661" spans="1:46">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row>
    <row r="662" spans="1:46">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row>
    <row r="663" spans="1:46">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row>
    <row r="664" spans="1:46">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row>
    <row r="665" spans="1:46">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row>
    <row r="666" spans="1:46">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row>
    <row r="667" spans="1:46">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row>
    <row r="668" spans="1:46">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row>
    <row r="669" spans="1:46">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row>
    <row r="670" spans="1:46">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row>
    <row r="671" spans="1:46">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row>
    <row r="672" spans="1:46">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row>
    <row r="673" spans="1:46">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row>
    <row r="674" spans="1:46">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row>
    <row r="675" spans="1:46">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row>
    <row r="676" spans="1:46">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row>
    <row r="677" spans="1:46">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row>
    <row r="678" spans="1:46">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row>
    <row r="679" spans="1:46">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row>
    <row r="680" spans="1:46">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row>
    <row r="681" spans="1:46">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row>
    <row r="682" spans="1:46">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row>
    <row r="683" spans="1:46">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row>
    <row r="684" spans="1:46">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row>
    <row r="685" spans="1:46">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row>
    <row r="686" spans="1:46">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row>
    <row r="687" spans="1:46">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row>
    <row r="688" spans="1:46">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row>
    <row r="689" spans="1:46">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row>
    <row r="690" spans="1:46">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row>
    <row r="691" spans="1:46">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row>
    <row r="692" spans="1:46">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row>
    <row r="693" spans="1:46">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row>
    <row r="694" spans="1:46">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row>
    <row r="695" spans="1:46">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row>
    <row r="696" spans="1:46">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row>
    <row r="697" spans="1:46">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row>
    <row r="698" spans="1:46">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row>
    <row r="699" spans="1:46">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row>
    <row r="700" spans="1:46">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row>
    <row r="701" spans="1:46">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row>
    <row r="702" spans="1:46">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row>
    <row r="703" spans="1:46">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row>
    <row r="704" spans="1:46">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row>
    <row r="705" spans="1:46">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row>
    <row r="706" spans="1:46">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row>
    <row r="707" spans="1:46">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row>
    <row r="708" spans="1:46">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row>
    <row r="709" spans="1:46">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row>
    <row r="710" spans="1:46">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row>
    <row r="711" spans="1:46">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row>
    <row r="712" spans="1:46">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row>
    <row r="713" spans="1:46">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row>
    <row r="714" spans="1:46">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row>
    <row r="715" spans="1:46">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row>
    <row r="716" spans="1:46">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row>
    <row r="717" spans="1:46">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row>
    <row r="718" spans="1:46">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row>
    <row r="719" spans="1:46">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row>
    <row r="720" spans="1:46">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row>
    <row r="721" spans="1:46">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row>
    <row r="722" spans="1:46">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row>
    <row r="723" spans="1:46">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row>
    <row r="724" spans="1:46">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row>
    <row r="725" spans="1:46">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row>
    <row r="726" spans="1:46">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row>
    <row r="727" spans="1:46">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row>
    <row r="728" spans="1:46">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row>
    <row r="729" spans="1:46">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row>
    <row r="730" spans="1:46">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row>
    <row r="731" spans="1:46">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row>
    <row r="732" spans="1:46">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row>
    <row r="733" spans="1:46">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row>
    <row r="734" spans="1:46">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row>
    <row r="735" spans="1:46">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row>
    <row r="736" spans="1:46">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row>
    <row r="737" spans="1:46">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row>
    <row r="738" spans="1:46">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row>
    <row r="739" spans="1:46">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row>
    <row r="740" spans="1:46">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row>
    <row r="741" spans="1:46">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row>
    <row r="742" spans="1:46">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row>
    <row r="743" spans="1:46">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row>
    <row r="744" spans="1:46">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row>
    <row r="745" spans="1:46">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row>
    <row r="746" spans="1:46">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row>
    <row r="747" spans="1:46">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row>
    <row r="748" spans="1:46">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row>
    <row r="749" spans="1:46">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row>
    <row r="750" spans="1:46">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row>
    <row r="751" spans="1:46">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row>
    <row r="752" spans="1:46">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row>
    <row r="753" spans="1:46">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row>
    <row r="754" spans="1:46">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row>
    <row r="755" spans="1:46">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row>
    <row r="756" spans="1:46">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row>
    <row r="757" spans="1:46">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row>
    <row r="758" spans="1:46">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row>
    <row r="759" spans="1:46">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row>
    <row r="760" spans="1:46">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row>
    <row r="761" spans="1:46">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row>
    <row r="762" spans="1:46">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row>
    <row r="763" spans="1:46">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row>
    <row r="764" spans="1:46">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row>
    <row r="765" spans="1:46">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row>
    <row r="766" spans="1:46">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row>
    <row r="767" spans="1:46">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row>
    <row r="768" spans="1:46">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row>
    <row r="769" spans="1:46">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row>
    <row r="770" spans="1:46">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row>
    <row r="771" spans="1:46">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row>
    <row r="772" spans="1:46">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row>
    <row r="773" spans="1:46">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row>
    <row r="774" spans="1:46">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row>
    <row r="775" spans="1:46">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row>
    <row r="776" spans="1:46">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row>
    <row r="777" spans="1:46">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row>
    <row r="778" spans="1:46">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row>
    <row r="779" spans="1:46">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row>
    <row r="780" spans="1:46">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row>
    <row r="781" spans="1:46">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row>
    <row r="782" spans="1:46">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row>
    <row r="783" spans="1:46">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row>
    <row r="784" spans="1:46">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row>
    <row r="785" spans="1:46">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row>
    <row r="786" spans="1:46">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row>
    <row r="787" spans="1:46">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row>
    <row r="788" spans="1:46">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row>
    <row r="789" spans="1:46">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row>
    <row r="790" spans="1:46">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row>
    <row r="791" spans="1:46">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row>
    <row r="792" spans="1:46">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row>
    <row r="793" spans="1:46">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row>
    <row r="794" spans="1:46">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row>
    <row r="795" spans="1:46">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row>
    <row r="796" spans="1:46">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row>
    <row r="797" spans="1:46">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row>
    <row r="798" spans="1:46">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row>
    <row r="799" spans="1:46">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row>
    <row r="800" spans="1:46">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row>
    <row r="801" spans="1:46">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row>
    <row r="802" spans="1:46">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row>
    <row r="803" spans="1:46">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row>
    <row r="804" spans="1:46">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row>
    <row r="805" spans="1:46">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row>
    <row r="806" spans="1:46">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row>
    <row r="807" spans="1:46">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row>
    <row r="808" spans="1:46">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row>
    <row r="809" spans="1:46">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row>
    <row r="810" spans="1:46">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row>
    <row r="811" spans="1:46">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row>
    <row r="812" spans="1:46">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row>
    <row r="813" spans="1:46">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row>
    <row r="814" spans="1:46">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row>
    <row r="815" spans="1:46">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row>
    <row r="816" spans="1:46">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row>
    <row r="817" spans="1:46">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row>
    <row r="818" spans="1:46">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row>
    <row r="819" spans="1:46">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row>
    <row r="820" spans="1:46">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row>
    <row r="821" spans="1:46">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row>
    <row r="822" spans="1:46">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row>
    <row r="823" spans="1:46">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row>
    <row r="824" spans="1:46">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row>
    <row r="825" spans="1:46">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row>
    <row r="826" spans="1:46">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row>
    <row r="827" spans="1:46">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row>
    <row r="828" spans="1:46">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row>
    <row r="829" spans="1:46">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row>
    <row r="830" spans="1:46">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row>
    <row r="831" spans="1:46">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row>
    <row r="832" spans="1:46">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row>
    <row r="833" spans="1:46">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row>
    <row r="834" spans="1:46">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row>
    <row r="835" spans="1:46">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row>
    <row r="836" spans="1:46">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row>
    <row r="837" spans="1:46">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row>
    <row r="838" spans="1:46">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row>
    <row r="839" spans="1:46">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row>
    <row r="840" spans="1:46">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row>
    <row r="841" spans="1:46">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row>
    <row r="842" spans="1:46">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row>
    <row r="843" spans="1:46">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row>
    <row r="844" spans="1:46">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row>
    <row r="845" spans="1:46">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row>
    <row r="846" spans="1:46">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row>
    <row r="847" spans="1:46">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row>
    <row r="848" spans="1:46">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row>
    <row r="849" spans="1:46">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row>
    <row r="850" spans="1:46">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row>
    <row r="851" spans="1:46">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row>
    <row r="852" spans="1:46">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row>
    <row r="853" spans="1:46">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row>
    <row r="854" spans="1:46">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row>
    <row r="855" spans="1:46">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row>
    <row r="856" spans="1:46">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row>
    <row r="857" spans="1:46">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row>
    <row r="858" spans="1:46">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row>
    <row r="859" spans="1:46">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row>
    <row r="860" spans="1:46">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row>
    <row r="861" spans="1:46">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row>
    <row r="862" spans="1:46">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row>
    <row r="863" spans="1:46">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row>
    <row r="864" spans="1:46">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row>
    <row r="865" spans="1:46">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row>
    <row r="866" spans="1:46">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row>
    <row r="867" spans="1:46">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row>
    <row r="868" spans="1:46">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row>
    <row r="869" spans="1:46">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row>
    <row r="870" spans="1:46">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row>
    <row r="871" spans="1:46">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row>
    <row r="872" spans="1:46">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row>
    <row r="873" spans="1:46">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row>
    <row r="874" spans="1:46">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row>
    <row r="875" spans="1:46">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row>
    <row r="876" spans="1:46">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row>
    <row r="877" spans="1:46">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row>
    <row r="878" spans="1:46">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row>
    <row r="879" spans="1:46">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row>
    <row r="880" spans="1:46">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row>
    <row r="881" spans="1:46">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row>
    <row r="882" spans="1:46">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row>
    <row r="883" spans="1:46">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row>
    <row r="884" spans="1:46">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row>
    <row r="885" spans="1:46">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row>
    <row r="886" spans="1:46">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row>
    <row r="887" spans="1:46">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row>
    <row r="888" spans="1:46">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row>
    <row r="889" spans="1:46">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row>
    <row r="890" spans="1:46">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row>
    <row r="891" spans="1:46">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row>
    <row r="892" spans="1:46">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row>
    <row r="893" spans="1:46">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row>
    <row r="894" spans="1:46">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row>
    <row r="895" spans="1:46">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row>
    <row r="896" spans="1:46">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row>
    <row r="897" spans="1:46">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row>
    <row r="898" spans="1:46">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row>
    <row r="899" spans="1:46">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row>
    <row r="900" spans="1:46">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row>
    <row r="901" spans="1:46">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row>
    <row r="902" spans="1:46">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row>
    <row r="903" spans="1:46">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row>
    <row r="904" spans="1:46">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row>
    <row r="905" spans="1:46">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row>
    <row r="906" spans="1:46">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row>
    <row r="907" spans="1:46">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row>
    <row r="908" spans="1:46">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row>
    <row r="909" spans="1:46">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row>
    <row r="910" spans="1:46">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row>
    <row r="911" spans="1:46">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row>
    <row r="912" spans="1:46">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row>
    <row r="913" spans="1:46">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row>
    <row r="914" spans="1:46">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row>
    <row r="915" spans="1:46">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row>
    <row r="916" spans="1:46">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row>
    <row r="917" spans="1:46">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row>
    <row r="918" spans="1:46">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row>
    <row r="919" spans="1:46">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row>
    <row r="920" spans="1:46">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row>
    <row r="921" spans="1:46">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row>
    <row r="922" spans="1:46">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row>
    <row r="923" spans="1:46">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row>
    <row r="924" spans="1:46">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row>
    <row r="925" spans="1:46">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row>
    <row r="926" spans="1:46">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row>
    <row r="927" spans="1:46">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row>
    <row r="928" spans="1:46">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row>
    <row r="929" spans="1:46">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row>
    <row r="930" spans="1:46">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row>
    <row r="931" spans="1:46">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row>
    <row r="932" spans="1:46">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row>
    <row r="933" spans="1:46">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row>
    <row r="934" spans="1:46">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row>
    <row r="935" spans="1:46">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row>
    <row r="936" spans="1:46">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row>
    <row r="937" spans="1:46">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row>
    <row r="938" spans="1:46">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row>
    <row r="939" spans="1:46">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row>
    <row r="940" spans="1:46">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row>
    <row r="941" spans="1:46">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row>
    <row r="942" spans="1:46">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row>
    <row r="943" spans="1:46">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row>
    <row r="944" spans="1:46">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row>
    <row r="945" spans="1:46">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row>
    <row r="946" spans="1:46">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row>
    <row r="947" spans="1:46">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row>
    <row r="948" spans="1:46">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row>
    <row r="949" spans="1:46">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row>
    <row r="950" spans="1:46">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row>
    <row r="951" spans="1:46">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row>
    <row r="952" spans="1:46">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row>
    <row r="953" spans="1:46">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row>
    <row r="954" spans="1:46">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row>
    <row r="955" spans="1:46">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row>
    <row r="956" spans="1:46">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row>
    <row r="957" spans="1:46">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row>
    <row r="958" spans="1:46">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row>
    <row r="959" spans="1:46">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row>
    <row r="960" spans="1:46">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row>
    <row r="961" spans="1:46">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row>
    <row r="962" spans="1:46">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row>
    <row r="963" spans="1:46">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row>
    <row r="964" spans="1:46">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row>
    <row r="965" spans="1:46">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row>
    <row r="966" spans="1:46">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row>
    <row r="967" spans="1:46">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row>
    <row r="968" spans="1:46">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row>
    <row r="969" spans="1:46">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row>
    <row r="970" spans="1:46">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row>
    <row r="971" spans="1:46">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row>
    <row r="972" spans="1:46">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row>
    <row r="973" spans="1:46">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row>
    <row r="974" spans="1:46">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row>
    <row r="975" spans="1:46">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row>
    <row r="976" spans="1:46">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row>
    <row r="977" spans="1:46">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row>
    <row r="978" spans="1:46">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row>
    <row r="979" spans="1:46">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row>
    <row r="980" spans="1:46">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row>
    <row r="981" spans="1:46">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row>
    <row r="982" spans="1:46">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row>
    <row r="983" spans="1:46">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row>
    <row r="984" spans="1:46">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row>
    <row r="985" spans="1:46">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row>
    <row r="986" spans="1:46">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row>
    <row r="987" spans="1:46">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row>
    <row r="988" spans="1:46">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row>
    <row r="989" spans="1:46">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row>
    <row r="990" spans="1:46">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row>
    <row r="991" spans="1:46">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row>
    <row r="992" spans="1:46">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row>
    <row r="993" spans="1:46">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row>
    <row r="994" spans="1:46">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row>
    <row r="995" spans="1:46">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row>
    <row r="996" spans="1:46">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row>
    <row r="997" spans="1:46">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row>
    <row r="998" spans="1:46">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row>
    <row r="999" spans="1:46">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row>
    <row r="1000" spans="1:46">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pageSetUpPr fitToPage="1"/>
  </sheetPr>
  <dimension ref="A1:AT1000"/>
  <sheetViews>
    <sheetView showGridLines="0" topLeftCell="AQ11" zoomScale="84" zoomScaleNormal="84" workbookViewId="0">
      <selection activeCell="AS9" sqref="AS9:AT11"/>
    </sheetView>
  </sheetViews>
  <sheetFormatPr baseColWidth="10" defaultColWidth="12.625" defaultRowHeight="15" customHeight="1"/>
  <cols>
    <col min="1" max="1" width="4.5" customWidth="1"/>
    <col min="2" max="2" width="4.375" customWidth="1"/>
    <col min="3" max="4" width="34.25" customWidth="1"/>
    <col min="5" max="5" width="41" customWidth="1"/>
    <col min="6" max="12" width="36.125" customWidth="1"/>
    <col min="13" max="15" width="3.75" customWidth="1"/>
    <col min="16" max="16" width="4.75" customWidth="1"/>
    <col min="17" max="17" width="11.375" customWidth="1"/>
    <col min="18" max="18" width="43.75" customWidth="1"/>
    <col min="19" max="19" width="13.5" customWidth="1"/>
    <col min="20" max="20" width="11.375" customWidth="1"/>
    <col min="21" max="21" width="6.125" customWidth="1"/>
    <col min="22" max="22" width="5.625" customWidth="1"/>
    <col min="23" max="23" width="5" customWidth="1"/>
    <col min="24" max="24" width="7.625" customWidth="1"/>
    <col min="25" max="25" width="11.375" customWidth="1"/>
    <col min="26" max="26" width="6.75" customWidth="1"/>
    <col min="27" max="27" width="7.375" customWidth="1"/>
    <col min="28" max="30" width="3.75" customWidth="1"/>
    <col min="31" max="31" width="4.75" customWidth="1"/>
    <col min="32" max="32" width="11" customWidth="1"/>
    <col min="33" max="33" width="27.375" customWidth="1"/>
    <col min="34" max="34" width="11" customWidth="1"/>
    <col min="35" max="35" width="15.125" customWidth="1"/>
    <col min="36" max="36" width="12.625" customWidth="1"/>
    <col min="37" max="37" width="14" customWidth="1"/>
    <col min="38" max="39" width="11" customWidth="1"/>
    <col min="40" max="41" width="66.75" hidden="1" customWidth="1"/>
    <col min="42" max="42" width="88.125" customWidth="1"/>
    <col min="43" max="43" width="43.625" customWidth="1"/>
    <col min="44" max="44" width="64.875" customWidth="1"/>
    <col min="45" max="45" width="37.25" customWidth="1"/>
    <col min="46" max="46" width="24.25" customWidth="1"/>
  </cols>
  <sheetData>
    <row r="1" spans="1:46" ht="14.25">
      <c r="A1" s="29"/>
      <c r="B1" s="30"/>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46" ht="39" customHeight="1">
      <c r="A2" s="29"/>
      <c r="B2" s="528"/>
      <c r="C2" s="418"/>
      <c r="D2" s="530" t="s">
        <v>221</v>
      </c>
      <c r="E2" s="417"/>
      <c r="F2" s="41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8"/>
      <c r="AT2" s="84" t="s">
        <v>222</v>
      </c>
    </row>
    <row r="3" spans="1:46" ht="29.25" customHeight="1">
      <c r="A3" s="29"/>
      <c r="B3" s="529"/>
      <c r="C3" s="421"/>
      <c r="D3" s="494"/>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4"/>
      <c r="AT3" s="85" t="s">
        <v>223</v>
      </c>
    </row>
    <row r="4" spans="1:46" ht="37.5" customHeight="1">
      <c r="A4" s="29"/>
      <c r="B4" s="494"/>
      <c r="C4" s="424"/>
      <c r="D4" s="561" t="s">
        <v>224</v>
      </c>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2"/>
      <c r="AT4" s="86" t="s">
        <v>225</v>
      </c>
    </row>
    <row r="5" spans="1:46" ht="10.5" customHeight="1">
      <c r="A5" s="29"/>
      <c r="B5" s="501"/>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row>
    <row r="6" spans="1:46" ht="30" customHeight="1">
      <c r="A6" s="40"/>
      <c r="B6" s="547" t="s">
        <v>226</v>
      </c>
      <c r="C6" s="538" t="s">
        <v>227</v>
      </c>
      <c r="D6" s="514"/>
      <c r="E6" s="514"/>
      <c r="F6" s="514"/>
      <c r="G6" s="514"/>
      <c r="H6" s="514"/>
      <c r="I6" s="514"/>
      <c r="J6" s="514"/>
      <c r="K6" s="514"/>
      <c r="L6" s="515"/>
      <c r="M6" s="539" t="s">
        <v>189</v>
      </c>
      <c r="N6" s="514"/>
      <c r="O6" s="514"/>
      <c r="P6" s="514"/>
      <c r="Q6" s="515"/>
      <c r="R6" s="540" t="s">
        <v>228</v>
      </c>
      <c r="S6" s="514"/>
      <c r="T6" s="514"/>
      <c r="U6" s="514"/>
      <c r="V6" s="514"/>
      <c r="W6" s="514"/>
      <c r="X6" s="514"/>
      <c r="Y6" s="514"/>
      <c r="Z6" s="514"/>
      <c r="AA6" s="515"/>
      <c r="AB6" s="539" t="s">
        <v>229</v>
      </c>
      <c r="AC6" s="514"/>
      <c r="AD6" s="514"/>
      <c r="AE6" s="514"/>
      <c r="AF6" s="515"/>
      <c r="AG6" s="541" t="s">
        <v>230</v>
      </c>
      <c r="AH6" s="514"/>
      <c r="AI6" s="514"/>
      <c r="AJ6" s="514"/>
      <c r="AK6" s="514"/>
      <c r="AL6" s="514"/>
      <c r="AM6" s="515"/>
      <c r="AN6" s="542" t="s">
        <v>231</v>
      </c>
      <c r="AO6" s="514"/>
      <c r="AP6" s="514"/>
      <c r="AQ6" s="514"/>
      <c r="AR6" s="515"/>
      <c r="AS6" s="557" t="s">
        <v>232</v>
      </c>
      <c r="AT6" s="558"/>
    </row>
    <row r="7" spans="1:46" ht="57" customHeight="1">
      <c r="A7" s="40"/>
      <c r="B7" s="548"/>
      <c r="C7" s="549" t="s">
        <v>156</v>
      </c>
      <c r="D7" s="549" t="s">
        <v>337</v>
      </c>
      <c r="E7" s="549" t="s">
        <v>160</v>
      </c>
      <c r="F7" s="549" t="s">
        <v>164</v>
      </c>
      <c r="G7" s="549" t="s">
        <v>233</v>
      </c>
      <c r="H7" s="549" t="s">
        <v>172</v>
      </c>
      <c r="I7" s="549" t="s">
        <v>234</v>
      </c>
      <c r="J7" s="549" t="s">
        <v>180</v>
      </c>
      <c r="K7" s="549" t="s">
        <v>184</v>
      </c>
      <c r="L7" s="549" t="s">
        <v>186</v>
      </c>
      <c r="M7" s="550" t="s">
        <v>138</v>
      </c>
      <c r="N7" s="550" t="s">
        <v>139</v>
      </c>
      <c r="O7" s="550" t="s">
        <v>110</v>
      </c>
      <c r="P7" s="61"/>
      <c r="Q7" s="550" t="s">
        <v>235</v>
      </c>
      <c r="R7" s="551" t="s">
        <v>236</v>
      </c>
      <c r="S7" s="543" t="s">
        <v>237</v>
      </c>
      <c r="T7" s="515"/>
      <c r="U7" s="552" t="s">
        <v>168</v>
      </c>
      <c r="V7" s="552" t="s">
        <v>170</v>
      </c>
      <c r="W7" s="552" t="s">
        <v>174</v>
      </c>
      <c r="X7" s="552" t="s">
        <v>178</v>
      </c>
      <c r="Y7" s="551" t="s">
        <v>238</v>
      </c>
      <c r="Z7" s="553" t="s">
        <v>138</v>
      </c>
      <c r="AA7" s="553" t="s">
        <v>139</v>
      </c>
      <c r="AB7" s="550" t="s">
        <v>138</v>
      </c>
      <c r="AC7" s="550" t="s">
        <v>139</v>
      </c>
      <c r="AD7" s="550" t="s">
        <v>110</v>
      </c>
      <c r="AE7" s="61"/>
      <c r="AF7" s="550" t="s">
        <v>235</v>
      </c>
      <c r="AG7" s="554" t="s">
        <v>182</v>
      </c>
      <c r="AH7" s="554" t="s">
        <v>162</v>
      </c>
      <c r="AI7" s="554" t="s">
        <v>49</v>
      </c>
      <c r="AJ7" s="544" t="s">
        <v>191</v>
      </c>
      <c r="AK7" s="515"/>
      <c r="AL7" s="544" t="s">
        <v>194</v>
      </c>
      <c r="AM7" s="515"/>
      <c r="AN7" s="80" t="s">
        <v>204</v>
      </c>
      <c r="AO7" s="555" t="s">
        <v>232</v>
      </c>
      <c r="AP7" s="80" t="s">
        <v>206</v>
      </c>
      <c r="AQ7" s="555" t="s">
        <v>232</v>
      </c>
      <c r="AR7" s="80" t="s">
        <v>338</v>
      </c>
      <c r="AS7" s="559"/>
      <c r="AT7" s="560"/>
    </row>
    <row r="8" spans="1:46" ht="76.5" customHeight="1">
      <c r="A8" s="40"/>
      <c r="B8" s="556"/>
      <c r="C8" s="556"/>
      <c r="D8" s="556"/>
      <c r="E8" s="556"/>
      <c r="F8" s="556"/>
      <c r="G8" s="556"/>
      <c r="H8" s="556"/>
      <c r="I8" s="556"/>
      <c r="J8" s="556"/>
      <c r="K8" s="556"/>
      <c r="L8" s="556"/>
      <c r="M8" s="556"/>
      <c r="N8" s="556"/>
      <c r="O8" s="556"/>
      <c r="P8" s="62" t="s">
        <v>240</v>
      </c>
      <c r="Q8" s="556"/>
      <c r="R8" s="556"/>
      <c r="S8" s="71" t="s">
        <v>241</v>
      </c>
      <c r="T8" s="71" t="s">
        <v>242</v>
      </c>
      <c r="U8" s="556"/>
      <c r="V8" s="556"/>
      <c r="W8" s="556"/>
      <c r="X8" s="556"/>
      <c r="Y8" s="556"/>
      <c r="Z8" s="556"/>
      <c r="AA8" s="556"/>
      <c r="AB8" s="556"/>
      <c r="AC8" s="556"/>
      <c r="AD8" s="556"/>
      <c r="AE8" s="62" t="s">
        <v>240</v>
      </c>
      <c r="AF8" s="556"/>
      <c r="AG8" s="556"/>
      <c r="AH8" s="556"/>
      <c r="AI8" s="556"/>
      <c r="AJ8" s="81" t="s">
        <v>243</v>
      </c>
      <c r="AK8" s="81" t="s">
        <v>156</v>
      </c>
      <c r="AL8" s="81" t="s">
        <v>244</v>
      </c>
      <c r="AM8" s="81" t="s">
        <v>245</v>
      </c>
      <c r="AN8" s="80" t="s">
        <v>246</v>
      </c>
      <c r="AO8" s="556"/>
      <c r="AP8" s="80" t="s">
        <v>246</v>
      </c>
      <c r="AQ8" s="556"/>
      <c r="AR8" s="80" t="s">
        <v>246</v>
      </c>
      <c r="AS8" s="563"/>
      <c r="AT8" s="564"/>
    </row>
    <row r="9" spans="1:46" ht="300">
      <c r="A9" s="29"/>
      <c r="B9" s="46">
        <v>1</v>
      </c>
      <c r="C9" s="48" t="s">
        <v>72</v>
      </c>
      <c r="D9" s="48" t="s">
        <v>87</v>
      </c>
      <c r="E9" s="48" t="s">
        <v>339</v>
      </c>
      <c r="F9" s="49" t="s">
        <v>62</v>
      </c>
      <c r="G9" s="48" t="s">
        <v>354</v>
      </c>
      <c r="H9" s="48" t="s">
        <v>355</v>
      </c>
      <c r="I9" s="48" t="s">
        <v>356</v>
      </c>
      <c r="J9" s="48" t="s">
        <v>281</v>
      </c>
      <c r="K9" s="49" t="s">
        <v>80</v>
      </c>
      <c r="L9" s="102" t="s">
        <v>7</v>
      </c>
      <c r="M9" s="64">
        <v>3</v>
      </c>
      <c r="N9" s="64">
        <v>3</v>
      </c>
      <c r="O9" s="65">
        <f t="shared" ref="O9:O11" si="0">+M9*N9</f>
        <v>9</v>
      </c>
      <c r="P9" s="64">
        <f t="shared" ref="P9:P11" si="1">(IFERROR(VALUE(CONCATENATE(M9,N9)),0))</f>
        <v>33</v>
      </c>
      <c r="Q9" s="65">
        <f>(IFERROR(VLOOKUP(P9,'[1]INF GENERAL'!$F$3:$H$27,2,FALSE),0))</f>
        <v>0</v>
      </c>
      <c r="R9" s="49" t="s">
        <v>357</v>
      </c>
      <c r="S9" s="49" t="s">
        <v>241</v>
      </c>
      <c r="T9" s="77"/>
      <c r="U9" s="77">
        <v>25</v>
      </c>
      <c r="V9" s="77">
        <v>25</v>
      </c>
      <c r="W9" s="77">
        <v>25</v>
      </c>
      <c r="X9" s="77">
        <v>25</v>
      </c>
      <c r="Y9" s="109">
        <v>100</v>
      </c>
      <c r="Z9" s="49">
        <v>2</v>
      </c>
      <c r="AA9" s="49">
        <v>2</v>
      </c>
      <c r="AB9" s="49">
        <f t="shared" ref="AB9:AC9" si="2">+Z9</f>
        <v>2</v>
      </c>
      <c r="AC9" s="49">
        <f t="shared" si="2"/>
        <v>2</v>
      </c>
      <c r="AD9" s="49">
        <f t="shared" ref="AD9:AD10" si="3">+AB9*AC9</f>
        <v>4</v>
      </c>
      <c r="AE9" s="49">
        <f t="shared" ref="AE9:AE11" si="4">IFERROR(VALUE(CONCATENATE(AB9,AC9)),0)</f>
        <v>22</v>
      </c>
      <c r="AF9" s="77">
        <f>IFERROR(VLOOKUP(AE9,'[1]INF GENERAL'!$F$3:$H$27,2,FALSE),0)</f>
        <v>0</v>
      </c>
      <c r="AG9" s="48" t="s">
        <v>358</v>
      </c>
      <c r="AH9" s="49" t="s">
        <v>43</v>
      </c>
      <c r="AI9" s="49" t="s">
        <v>51</v>
      </c>
      <c r="AJ9" s="49" t="s">
        <v>62</v>
      </c>
      <c r="AK9" s="49" t="s">
        <v>72</v>
      </c>
      <c r="AL9" s="82">
        <v>44927</v>
      </c>
      <c r="AM9" s="82">
        <v>45261</v>
      </c>
      <c r="AN9" s="48" t="s">
        <v>359</v>
      </c>
      <c r="AO9" s="83" t="s">
        <v>286</v>
      </c>
      <c r="AP9" s="89" t="s">
        <v>360</v>
      </c>
      <c r="AQ9" s="83" t="s">
        <v>361</v>
      </c>
      <c r="AR9" s="227" t="s">
        <v>362</v>
      </c>
      <c r="AS9" s="545" t="s">
        <v>361</v>
      </c>
      <c r="AT9" s="546"/>
    </row>
    <row r="10" spans="1:46" ht="195">
      <c r="A10" s="29"/>
      <c r="B10" s="46">
        <v>2</v>
      </c>
      <c r="C10" s="48" t="s">
        <v>72</v>
      </c>
      <c r="D10" s="48" t="s">
        <v>87</v>
      </c>
      <c r="E10" s="48" t="s">
        <v>339</v>
      </c>
      <c r="F10" s="49" t="s">
        <v>62</v>
      </c>
      <c r="G10" s="48" t="s">
        <v>363</v>
      </c>
      <c r="H10" s="48" t="s">
        <v>364</v>
      </c>
      <c r="I10" s="48" t="s">
        <v>264</v>
      </c>
      <c r="J10" s="48" t="s">
        <v>281</v>
      </c>
      <c r="K10" s="49" t="s">
        <v>80</v>
      </c>
      <c r="L10" s="102" t="s">
        <v>7</v>
      </c>
      <c r="M10" s="64">
        <v>1</v>
      </c>
      <c r="N10" s="64">
        <v>3</v>
      </c>
      <c r="O10" s="65">
        <f t="shared" si="0"/>
        <v>3</v>
      </c>
      <c r="P10" s="64">
        <f t="shared" si="1"/>
        <v>13</v>
      </c>
      <c r="Q10" s="65">
        <f>(IFERROR(VLOOKUP(P10,'[1]INF GENERAL'!$F$3:$H$27,2,FALSE),0))</f>
        <v>0</v>
      </c>
      <c r="R10" s="48" t="s">
        <v>365</v>
      </c>
      <c r="S10" s="49" t="s">
        <v>241</v>
      </c>
      <c r="T10" s="49"/>
      <c r="U10" s="77">
        <v>25</v>
      </c>
      <c r="V10" s="77">
        <v>25</v>
      </c>
      <c r="W10" s="77">
        <v>25</v>
      </c>
      <c r="X10" s="77">
        <v>25</v>
      </c>
      <c r="Y10" s="109">
        <v>100</v>
      </c>
      <c r="Z10" s="49">
        <v>1</v>
      </c>
      <c r="AA10" s="49">
        <v>1</v>
      </c>
      <c r="AB10" s="49">
        <f t="shared" ref="AB10:AC10" si="5">+Z10</f>
        <v>1</v>
      </c>
      <c r="AC10" s="49">
        <f t="shared" si="5"/>
        <v>1</v>
      </c>
      <c r="AD10" s="49">
        <f t="shared" si="3"/>
        <v>1</v>
      </c>
      <c r="AE10" s="49">
        <f t="shared" si="4"/>
        <v>11</v>
      </c>
      <c r="AF10" s="77">
        <f>IFERROR(VLOOKUP(AE10,'[1]INF GENERAL'!$F$3:$H$27,2,FALSE),0)</f>
        <v>0</v>
      </c>
      <c r="AG10" s="48" t="s">
        <v>366</v>
      </c>
      <c r="AH10" s="49" t="s">
        <v>43</v>
      </c>
      <c r="AI10" s="49" t="s">
        <v>51</v>
      </c>
      <c r="AJ10" s="49" t="s">
        <v>62</v>
      </c>
      <c r="AK10" s="49" t="s">
        <v>72</v>
      </c>
      <c r="AL10" s="82">
        <v>44927</v>
      </c>
      <c r="AM10" s="82">
        <v>45261</v>
      </c>
      <c r="AN10" s="95" t="s">
        <v>367</v>
      </c>
      <c r="AO10" s="83" t="s">
        <v>368</v>
      </c>
      <c r="AP10" s="115" t="s">
        <v>369</v>
      </c>
      <c r="AQ10" s="83" t="s">
        <v>361</v>
      </c>
      <c r="AR10" s="228" t="s">
        <v>370</v>
      </c>
      <c r="AS10" s="545" t="s">
        <v>361</v>
      </c>
      <c r="AT10" s="546"/>
    </row>
    <row r="11" spans="1:46" ht="180.75" customHeight="1">
      <c r="A11" s="29"/>
      <c r="B11" s="46">
        <v>3</v>
      </c>
      <c r="C11" s="48" t="s">
        <v>72</v>
      </c>
      <c r="D11" s="48" t="s">
        <v>87</v>
      </c>
      <c r="E11" s="48" t="s">
        <v>339</v>
      </c>
      <c r="F11" s="49" t="s">
        <v>62</v>
      </c>
      <c r="G11" s="48" t="s">
        <v>363</v>
      </c>
      <c r="H11" s="48" t="s">
        <v>371</v>
      </c>
      <c r="I11" s="48" t="s">
        <v>264</v>
      </c>
      <c r="J11" s="48" t="s">
        <v>281</v>
      </c>
      <c r="K11" s="49" t="s">
        <v>80</v>
      </c>
      <c r="L11" s="102" t="s">
        <v>7</v>
      </c>
      <c r="M11" s="64">
        <v>1</v>
      </c>
      <c r="N11" s="64">
        <v>4</v>
      </c>
      <c r="O11" s="65">
        <f t="shared" si="0"/>
        <v>4</v>
      </c>
      <c r="P11" s="64">
        <f t="shared" si="1"/>
        <v>14</v>
      </c>
      <c r="Q11" s="65">
        <f>(IFERROR(VLOOKUP(P11,'[1]INF GENERAL'!$F$3:$H$27,2,FALSE),0))</f>
        <v>0</v>
      </c>
      <c r="R11" s="48" t="s">
        <v>366</v>
      </c>
      <c r="S11" s="49" t="s">
        <v>241</v>
      </c>
      <c r="T11" s="49"/>
      <c r="U11" s="77">
        <v>25</v>
      </c>
      <c r="V11" s="77">
        <v>25</v>
      </c>
      <c r="W11" s="77">
        <v>25</v>
      </c>
      <c r="X11" s="77">
        <v>25</v>
      </c>
      <c r="Y11" s="109">
        <v>100</v>
      </c>
      <c r="Z11" s="49">
        <v>2</v>
      </c>
      <c r="AA11" s="49">
        <v>1</v>
      </c>
      <c r="AB11" s="49">
        <v>2</v>
      </c>
      <c r="AC11" s="49">
        <v>1</v>
      </c>
      <c r="AD11" s="49" t="s">
        <v>372</v>
      </c>
      <c r="AE11" s="49">
        <f t="shared" si="4"/>
        <v>21</v>
      </c>
      <c r="AF11" s="77">
        <f>IFERROR(VLOOKUP(AE11,'[1]INF GENERAL'!$F$3:$H$27,2,FALSE),0)</f>
        <v>0</v>
      </c>
      <c r="AG11" s="48" t="s">
        <v>366</v>
      </c>
      <c r="AH11" s="49" t="s">
        <v>43</v>
      </c>
      <c r="AI11" s="49" t="s">
        <v>51</v>
      </c>
      <c r="AJ11" s="49" t="s">
        <v>62</v>
      </c>
      <c r="AK11" s="49" t="s">
        <v>72</v>
      </c>
      <c r="AL11" s="82">
        <v>44927</v>
      </c>
      <c r="AM11" s="82">
        <v>45261</v>
      </c>
      <c r="AN11" s="95" t="s">
        <v>373</v>
      </c>
      <c r="AO11" s="83" t="s">
        <v>368</v>
      </c>
      <c r="AP11" s="115" t="s">
        <v>374</v>
      </c>
      <c r="AQ11" s="83" t="s">
        <v>361</v>
      </c>
      <c r="AR11" s="124" t="s">
        <v>375</v>
      </c>
      <c r="AS11" s="545" t="s">
        <v>361</v>
      </c>
      <c r="AT11" s="546"/>
    </row>
    <row r="12" spans="1:46" ht="57.75" customHeight="1">
      <c r="A12" s="29"/>
      <c r="B12" s="50"/>
      <c r="C12" s="104"/>
      <c r="D12" s="104"/>
      <c r="E12" s="104"/>
      <c r="F12" s="104"/>
      <c r="G12" s="104"/>
      <c r="H12" s="104"/>
      <c r="I12" s="104"/>
      <c r="J12" s="104"/>
      <c r="K12" s="104"/>
      <c r="L12" s="104"/>
      <c r="M12" s="220"/>
      <c r="N12" s="221"/>
      <c r="O12" s="221"/>
      <c r="P12" s="221"/>
      <c r="Q12" s="221"/>
      <c r="R12" s="221"/>
      <c r="S12" s="221"/>
      <c r="T12" s="221"/>
      <c r="U12" s="221"/>
      <c r="V12" s="221"/>
      <c r="W12" s="221"/>
      <c r="X12" s="221"/>
      <c r="Y12" s="221"/>
      <c r="Z12" s="221"/>
      <c r="AA12" s="221"/>
      <c r="AB12" s="104"/>
      <c r="AC12" s="98"/>
      <c r="AD12" s="98"/>
      <c r="AE12" s="104"/>
      <c r="AF12" s="104"/>
      <c r="AG12" s="104"/>
      <c r="AH12" s="104"/>
      <c r="AI12" s="104"/>
      <c r="AJ12" s="104"/>
      <c r="AK12" s="104"/>
      <c r="AL12" s="104"/>
      <c r="AM12" s="104"/>
      <c r="AN12" s="104"/>
      <c r="AO12" s="104"/>
      <c r="AP12" s="104"/>
      <c r="AQ12" s="104"/>
      <c r="AR12" s="104"/>
      <c r="AS12" s="104"/>
      <c r="AT12" s="104"/>
    </row>
    <row r="13" spans="1:46" ht="22.5" customHeight="1">
      <c r="A13" s="29"/>
      <c r="B13" s="50"/>
      <c r="C13" s="565" t="s">
        <v>376</v>
      </c>
      <c r="D13" s="566"/>
      <c r="E13" s="566"/>
      <c r="F13" s="566"/>
      <c r="G13" s="566"/>
      <c r="H13" s="546"/>
      <c r="I13" s="103"/>
      <c r="J13" s="103"/>
      <c r="K13" s="104"/>
      <c r="L13" s="105"/>
      <c r="M13" s="105"/>
      <c r="N13" s="105"/>
      <c r="O13" s="105"/>
      <c r="P13" s="105"/>
      <c r="Q13" s="105"/>
      <c r="R13" s="105"/>
      <c r="S13" s="105"/>
      <c r="T13" s="105"/>
      <c r="U13" s="105"/>
      <c r="V13" s="105"/>
      <c r="W13" s="105"/>
      <c r="X13" s="105"/>
      <c r="Y13" s="105"/>
      <c r="Z13" s="105"/>
      <c r="AA13" s="104"/>
      <c r="AB13" s="98"/>
      <c r="AC13" s="98"/>
      <c r="AD13" s="104"/>
      <c r="AE13" s="98"/>
      <c r="AF13" s="98"/>
      <c r="AG13" s="98"/>
      <c r="AH13" s="98"/>
      <c r="AI13" s="98"/>
      <c r="AJ13" s="98"/>
      <c r="AK13" s="98"/>
      <c r="AL13" s="98"/>
      <c r="AM13" s="98"/>
      <c r="AN13" s="98"/>
      <c r="AO13" s="98"/>
      <c r="AP13" s="98"/>
      <c r="AQ13" s="98"/>
      <c r="AR13" s="98"/>
      <c r="AS13" s="104"/>
      <c r="AT13" s="116"/>
    </row>
    <row r="14" spans="1:46" ht="119.25" customHeight="1">
      <c r="A14" s="29"/>
      <c r="B14" s="50"/>
      <c r="C14" s="567" t="s">
        <v>377</v>
      </c>
      <c r="D14" s="546"/>
      <c r="E14" s="567" t="s">
        <v>378</v>
      </c>
      <c r="F14" s="546"/>
      <c r="G14" s="567" t="s">
        <v>379</v>
      </c>
      <c r="H14" s="546"/>
      <c r="I14" s="104"/>
      <c r="J14" s="104"/>
      <c r="K14" s="104"/>
      <c r="L14" s="104"/>
      <c r="M14" s="105"/>
      <c r="N14" s="105"/>
      <c r="O14" s="105"/>
      <c r="P14" s="105"/>
      <c r="Q14" s="105"/>
      <c r="R14" s="105"/>
      <c r="S14" s="105"/>
      <c r="T14" s="105"/>
      <c r="U14" s="105"/>
      <c r="V14" s="105"/>
      <c r="W14" s="105"/>
      <c r="X14" s="105"/>
      <c r="Y14" s="105"/>
      <c r="Z14" s="105"/>
      <c r="AA14" s="105"/>
      <c r="AB14" s="104"/>
      <c r="AC14" s="98"/>
      <c r="AD14" s="98"/>
      <c r="AE14" s="104"/>
      <c r="AF14" s="98"/>
      <c r="AG14" s="98"/>
      <c r="AH14" s="98"/>
      <c r="AI14" s="98"/>
      <c r="AJ14" s="98"/>
      <c r="AK14" s="98"/>
      <c r="AL14" s="98"/>
      <c r="AM14" s="98"/>
      <c r="AN14" s="98"/>
      <c r="AO14" s="98"/>
      <c r="AP14" s="98"/>
      <c r="AQ14" s="98"/>
      <c r="AR14" s="98"/>
      <c r="AS14" s="98"/>
      <c r="AT14" s="104"/>
    </row>
    <row r="15" spans="1:46" ht="18" customHeight="1">
      <c r="A15" s="29"/>
      <c r="B15" s="50"/>
      <c r="C15" s="51"/>
      <c r="D15" s="51"/>
      <c r="E15" s="51"/>
      <c r="F15" s="51"/>
      <c r="G15" s="51"/>
      <c r="H15" s="51"/>
      <c r="I15" s="51"/>
      <c r="J15" s="51"/>
      <c r="K15" s="51"/>
      <c r="L15" s="51"/>
      <c r="M15" s="2"/>
      <c r="N15" s="2"/>
      <c r="O15" s="2"/>
      <c r="P15" s="2"/>
      <c r="Q15" s="2"/>
      <c r="R15" s="2"/>
      <c r="S15" s="2"/>
      <c r="T15" s="2"/>
      <c r="U15" s="2"/>
      <c r="V15" s="2"/>
      <c r="W15" s="2"/>
      <c r="X15" s="2"/>
      <c r="Y15" s="2"/>
      <c r="Z15" s="2"/>
      <c r="AA15" s="2"/>
      <c r="AB15" s="51"/>
      <c r="AC15" s="56"/>
      <c r="AD15" s="56"/>
      <c r="AE15" s="51"/>
      <c r="AF15" s="56"/>
      <c r="AG15" s="56"/>
      <c r="AH15" s="56"/>
      <c r="AI15" s="56"/>
      <c r="AJ15" s="56"/>
      <c r="AK15" s="56"/>
      <c r="AL15" s="56"/>
      <c r="AM15" s="56"/>
      <c r="AN15" s="56"/>
      <c r="AO15" s="56"/>
      <c r="AP15" s="56"/>
      <c r="AQ15" s="56"/>
      <c r="AR15" s="56"/>
      <c r="AS15" s="56"/>
      <c r="AT15" s="51"/>
    </row>
    <row r="16" spans="1:46" ht="18.75" customHeight="1">
      <c r="A16" s="29"/>
      <c r="B16" s="50"/>
      <c r="C16" s="51"/>
      <c r="D16" s="51"/>
      <c r="E16" s="51"/>
      <c r="F16" s="51"/>
      <c r="G16" s="51"/>
      <c r="H16" s="51"/>
      <c r="I16" s="51"/>
      <c r="J16" s="51"/>
      <c r="K16" s="51"/>
      <c r="L16" s="51"/>
      <c r="M16" s="2"/>
      <c r="N16" s="2"/>
      <c r="O16" s="2"/>
      <c r="P16" s="2"/>
      <c r="Q16" s="2"/>
      <c r="R16" s="2"/>
      <c r="S16" s="2"/>
      <c r="T16" s="2"/>
      <c r="U16" s="2"/>
      <c r="V16" s="2"/>
      <c r="W16" s="2"/>
      <c r="X16" s="2"/>
      <c r="Y16" s="2"/>
      <c r="Z16" s="2"/>
      <c r="AA16" s="2"/>
      <c r="AB16" s="51"/>
      <c r="AC16" s="56"/>
      <c r="AD16" s="56"/>
      <c r="AE16" s="51"/>
      <c r="AF16" s="56"/>
      <c r="AG16" s="56"/>
      <c r="AH16" s="56"/>
      <c r="AI16" s="56"/>
      <c r="AJ16" s="56"/>
      <c r="AK16" s="56"/>
      <c r="AL16" s="56"/>
      <c r="AM16" s="56"/>
      <c r="AN16" s="56"/>
      <c r="AO16" s="56"/>
      <c r="AP16" s="56"/>
      <c r="AQ16" s="56"/>
      <c r="AR16" s="56"/>
      <c r="AS16" s="56"/>
      <c r="AT16" s="51"/>
    </row>
    <row r="17" spans="1:46" ht="18.75" customHeight="1">
      <c r="A17" s="29"/>
      <c r="B17" s="50"/>
      <c r="C17" s="51"/>
      <c r="D17" s="51"/>
      <c r="E17" s="51"/>
      <c r="F17" s="51"/>
      <c r="G17" s="51"/>
      <c r="H17" s="51"/>
      <c r="I17" s="51"/>
      <c r="J17" s="51"/>
      <c r="K17" s="51"/>
      <c r="L17" s="51"/>
      <c r="M17" s="2"/>
      <c r="N17" s="2"/>
      <c r="O17" s="2"/>
      <c r="P17" s="2"/>
      <c r="Q17" s="2"/>
      <c r="R17" s="2"/>
      <c r="S17" s="2"/>
      <c r="T17" s="2"/>
      <c r="U17" s="2"/>
      <c r="V17" s="2"/>
      <c r="W17" s="2"/>
      <c r="X17" s="2"/>
      <c r="Y17" s="2"/>
      <c r="Z17" s="2"/>
      <c r="AA17" s="2"/>
      <c r="AB17" s="56"/>
      <c r="AC17" s="56"/>
      <c r="AD17" s="56"/>
      <c r="AE17" s="56"/>
      <c r="AF17" s="56"/>
      <c r="AG17" s="56"/>
      <c r="AH17" s="56"/>
      <c r="AI17" s="56"/>
      <c r="AJ17" s="56"/>
      <c r="AK17" s="56"/>
      <c r="AL17" s="56"/>
      <c r="AM17" s="56"/>
      <c r="AN17" s="56"/>
      <c r="AO17" s="56"/>
      <c r="AP17" s="56"/>
      <c r="AQ17" s="56"/>
      <c r="AR17" s="56"/>
      <c r="AS17" s="56"/>
      <c r="AT17" s="51"/>
    </row>
    <row r="18" spans="1:46" ht="18.75" customHeight="1">
      <c r="A18" s="29"/>
      <c r="B18" s="50"/>
      <c r="C18" s="51"/>
      <c r="D18" s="51"/>
      <c r="E18" s="51"/>
      <c r="F18" s="51"/>
      <c r="G18" s="51"/>
      <c r="H18" s="51"/>
      <c r="I18" s="51"/>
      <c r="J18" s="51"/>
      <c r="K18" s="51"/>
      <c r="L18" s="51"/>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1"/>
    </row>
    <row r="19" spans="1:46" ht="18.75" customHeight="1">
      <c r="A19" s="29"/>
      <c r="B19" s="55"/>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1"/>
      <c r="AC19" s="56"/>
      <c r="AD19" s="56"/>
      <c r="AE19" s="56"/>
      <c r="AF19" s="56"/>
      <c r="AG19" s="56"/>
      <c r="AH19" s="56"/>
      <c r="AI19" s="56"/>
      <c r="AJ19" s="56"/>
      <c r="AK19" s="56"/>
      <c r="AL19" s="56"/>
      <c r="AM19" s="56"/>
      <c r="AN19" s="56"/>
      <c r="AO19" s="56"/>
      <c r="AP19" s="56"/>
      <c r="AQ19" s="56"/>
      <c r="AR19" s="56"/>
      <c r="AS19" s="56"/>
      <c r="AT19" s="51"/>
    </row>
    <row r="20" spans="1:46" ht="18.75" customHeight="1">
      <c r="A20" s="29"/>
      <c r="B20" s="55"/>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1"/>
      <c r="AC20" s="56"/>
      <c r="AD20" s="56"/>
      <c r="AE20" s="56"/>
      <c r="AF20" s="56"/>
      <c r="AG20" s="56"/>
      <c r="AH20" s="56"/>
      <c r="AI20" s="56"/>
      <c r="AJ20" s="56"/>
      <c r="AK20" s="56"/>
      <c r="AL20" s="56"/>
      <c r="AM20" s="56"/>
      <c r="AN20" s="56"/>
      <c r="AO20" s="56"/>
      <c r="AP20" s="56"/>
      <c r="AQ20" s="56"/>
      <c r="AR20" s="56"/>
      <c r="AS20" s="56"/>
      <c r="AT20" s="51"/>
    </row>
    <row r="21" spans="1:46" ht="18.75" customHeight="1">
      <c r="A21" s="29"/>
      <c r="B21" s="55"/>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1"/>
      <c r="AC21" s="56"/>
      <c r="AD21" s="56"/>
      <c r="AE21" s="56"/>
      <c r="AF21" s="56"/>
      <c r="AG21" s="56"/>
      <c r="AH21" s="56"/>
      <c r="AI21" s="56"/>
      <c r="AJ21" s="56"/>
      <c r="AK21" s="56"/>
      <c r="AL21" s="56"/>
      <c r="AM21" s="56"/>
      <c r="AN21" s="56"/>
      <c r="AO21" s="56"/>
      <c r="AP21" s="56"/>
      <c r="AQ21" s="56"/>
      <c r="AR21" s="56"/>
      <c r="AS21" s="56"/>
      <c r="AT21" s="51"/>
    </row>
    <row r="22" spans="1:46" ht="18.75" customHeight="1">
      <c r="A22" s="29"/>
      <c r="B22" s="55"/>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1"/>
      <c r="AC22" s="56"/>
      <c r="AD22" s="56"/>
      <c r="AE22" s="56"/>
      <c r="AF22" s="56"/>
      <c r="AG22" s="56"/>
      <c r="AH22" s="56"/>
      <c r="AI22" s="56"/>
      <c r="AJ22" s="56"/>
      <c r="AK22" s="56"/>
      <c r="AL22" s="56"/>
      <c r="AM22" s="56"/>
      <c r="AN22" s="56"/>
      <c r="AO22" s="56"/>
      <c r="AP22" s="56"/>
      <c r="AQ22" s="56"/>
      <c r="AR22" s="56"/>
      <c r="AS22" s="56"/>
      <c r="AT22" s="51"/>
    </row>
    <row r="23" spans="1:46" ht="18.75" customHeight="1">
      <c r="A23" s="29"/>
      <c r="B23" s="55"/>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1"/>
      <c r="AC23" s="56"/>
      <c r="AD23" s="56"/>
      <c r="AE23" s="56"/>
      <c r="AF23" s="56"/>
      <c r="AG23" s="56"/>
      <c r="AH23" s="56"/>
      <c r="AI23" s="56"/>
      <c r="AJ23" s="56"/>
      <c r="AK23" s="56"/>
      <c r="AL23" s="56"/>
      <c r="AM23" s="56"/>
      <c r="AN23" s="56"/>
      <c r="AO23" s="56"/>
      <c r="AP23" s="56"/>
      <c r="AQ23" s="56"/>
      <c r="AR23" s="56"/>
      <c r="AS23" s="56"/>
      <c r="AT23" s="51"/>
    </row>
    <row r="24" spans="1:46" ht="18.75" customHeight="1">
      <c r="A24" s="29"/>
      <c r="B24" s="55"/>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1"/>
      <c r="AC24" s="56"/>
      <c r="AD24" s="56"/>
      <c r="AE24" s="56"/>
      <c r="AF24" s="56"/>
      <c r="AG24" s="56"/>
      <c r="AH24" s="56"/>
      <c r="AI24" s="56"/>
      <c r="AJ24" s="56"/>
      <c r="AK24" s="56"/>
      <c r="AL24" s="56"/>
      <c r="AM24" s="56"/>
      <c r="AN24" s="56"/>
      <c r="AO24" s="56"/>
      <c r="AP24" s="56"/>
      <c r="AQ24" s="56"/>
      <c r="AR24" s="56"/>
      <c r="AS24" s="56"/>
      <c r="AT24" s="51"/>
    </row>
    <row r="25" spans="1:46" ht="18.75" customHeight="1">
      <c r="A25" s="29"/>
      <c r="B25" s="55"/>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1"/>
      <c r="AC25" s="56"/>
      <c r="AD25" s="56"/>
      <c r="AE25" s="56"/>
      <c r="AF25" s="56"/>
      <c r="AG25" s="56"/>
      <c r="AH25" s="56"/>
      <c r="AI25" s="56"/>
      <c r="AJ25" s="56"/>
      <c r="AK25" s="56"/>
      <c r="AL25" s="56"/>
      <c r="AM25" s="56"/>
      <c r="AN25" s="56"/>
      <c r="AO25" s="56"/>
      <c r="AP25" s="56"/>
      <c r="AQ25" s="56"/>
      <c r="AR25" s="56"/>
      <c r="AS25" s="56"/>
      <c r="AT25" s="51"/>
    </row>
    <row r="26" spans="1:46" ht="18.75" customHeight="1">
      <c r="A26" s="29"/>
      <c r="B26" s="55"/>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1"/>
      <c r="AC26" s="56"/>
      <c r="AD26" s="56"/>
      <c r="AE26" s="56"/>
      <c r="AF26" s="56"/>
      <c r="AG26" s="56"/>
      <c r="AH26" s="56"/>
      <c r="AI26" s="56"/>
      <c r="AJ26" s="56"/>
      <c r="AK26" s="56"/>
      <c r="AL26" s="56"/>
      <c r="AM26" s="56"/>
      <c r="AN26" s="56"/>
      <c r="AO26" s="56"/>
      <c r="AP26" s="56"/>
      <c r="AQ26" s="56"/>
      <c r="AR26" s="56"/>
      <c r="AS26" s="56"/>
      <c r="AT26" s="51"/>
    </row>
    <row r="27" spans="1:46" ht="18.75" customHeight="1">
      <c r="A27" s="29"/>
      <c r="B27" s="55"/>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1"/>
      <c r="AC27" s="56"/>
      <c r="AD27" s="56"/>
      <c r="AE27" s="56"/>
      <c r="AF27" s="56"/>
      <c r="AG27" s="56"/>
      <c r="AH27" s="56"/>
      <c r="AI27" s="56"/>
      <c r="AJ27" s="56"/>
      <c r="AK27" s="56"/>
      <c r="AL27" s="56"/>
      <c r="AM27" s="56"/>
      <c r="AN27" s="56"/>
      <c r="AO27" s="56"/>
      <c r="AP27" s="56"/>
      <c r="AQ27" s="56"/>
      <c r="AR27" s="56"/>
      <c r="AS27" s="56"/>
      <c r="AT27" s="51"/>
    </row>
    <row r="28" spans="1:46" ht="18.75" customHeight="1">
      <c r="A28" s="29"/>
      <c r="B28" s="55"/>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1"/>
      <c r="AC28" s="56"/>
      <c r="AD28" s="56"/>
      <c r="AE28" s="56"/>
      <c r="AF28" s="56"/>
      <c r="AG28" s="56"/>
      <c r="AH28" s="56"/>
      <c r="AI28" s="56"/>
      <c r="AJ28" s="56"/>
      <c r="AK28" s="56"/>
      <c r="AL28" s="56"/>
      <c r="AM28" s="56"/>
      <c r="AN28" s="56"/>
      <c r="AO28" s="56"/>
      <c r="AP28" s="56"/>
      <c r="AQ28" s="56"/>
      <c r="AR28" s="56"/>
      <c r="AS28" s="56"/>
      <c r="AT28" s="51"/>
    </row>
    <row r="29" spans="1:46" ht="21" customHeight="1">
      <c r="A29" s="29"/>
      <c r="B29" s="50"/>
      <c r="C29" s="51"/>
      <c r="D29" s="51"/>
      <c r="E29" s="57"/>
      <c r="F29" s="57"/>
      <c r="G29" s="57"/>
      <c r="H29" s="57"/>
      <c r="I29" s="57"/>
      <c r="J29" s="57"/>
      <c r="K29" s="57"/>
      <c r="L29" s="57"/>
      <c r="M29" s="57"/>
      <c r="N29" s="57"/>
      <c r="O29" s="57"/>
      <c r="P29" s="57"/>
      <c r="Q29" s="57"/>
      <c r="R29" s="57"/>
      <c r="S29" s="57"/>
      <c r="T29" s="57"/>
      <c r="U29" s="57"/>
      <c r="V29" s="57"/>
      <c r="W29" s="57"/>
      <c r="X29" s="57"/>
      <c r="Y29" s="57"/>
      <c r="Z29" s="57"/>
      <c r="AA29" s="57"/>
      <c r="AB29" s="51"/>
      <c r="AC29" s="57"/>
      <c r="AD29" s="57"/>
      <c r="AE29" s="57"/>
      <c r="AF29" s="57"/>
      <c r="AG29" s="57"/>
      <c r="AH29" s="57"/>
      <c r="AI29" s="57"/>
      <c r="AJ29" s="57"/>
      <c r="AK29" s="57"/>
      <c r="AL29" s="57"/>
      <c r="AM29" s="57"/>
      <c r="AN29" s="57"/>
      <c r="AO29" s="57"/>
      <c r="AP29" s="57"/>
      <c r="AQ29" s="57"/>
      <c r="AR29" s="57"/>
      <c r="AS29" s="57"/>
      <c r="AT29" s="51"/>
    </row>
    <row r="30" spans="1:46" ht="26.25" customHeight="1">
      <c r="A30" s="29"/>
      <c r="B30" s="50"/>
      <c r="C30" s="51"/>
      <c r="D30" s="51"/>
      <c r="E30" s="58"/>
      <c r="F30" s="58"/>
      <c r="G30" s="58"/>
      <c r="H30" s="58"/>
      <c r="I30" s="58"/>
      <c r="J30" s="58"/>
      <c r="K30" s="58"/>
      <c r="L30" s="58"/>
      <c r="M30" s="58"/>
      <c r="N30" s="58"/>
      <c r="O30" s="58"/>
      <c r="P30" s="58"/>
      <c r="Q30" s="58"/>
      <c r="R30" s="58"/>
      <c r="S30" s="58"/>
      <c r="T30" s="58"/>
      <c r="U30" s="58"/>
      <c r="V30" s="58"/>
      <c r="W30" s="58"/>
      <c r="X30" s="58"/>
      <c r="Y30" s="58"/>
      <c r="Z30" s="58"/>
      <c r="AA30" s="58"/>
      <c r="AB30" s="51"/>
      <c r="AC30" s="51"/>
      <c r="AD30" s="51"/>
      <c r="AE30" s="51"/>
      <c r="AF30" s="51"/>
      <c r="AG30" s="51"/>
      <c r="AH30" s="51"/>
      <c r="AI30" s="51"/>
      <c r="AJ30" s="51"/>
      <c r="AK30" s="51"/>
      <c r="AL30" s="51"/>
      <c r="AM30" s="51"/>
      <c r="AN30" s="51"/>
      <c r="AO30" s="51"/>
      <c r="AP30" s="51"/>
      <c r="AQ30" s="51"/>
      <c r="AR30" s="51"/>
      <c r="AS30" s="51"/>
      <c r="AT30" s="51"/>
    </row>
    <row r="31" spans="1:46" ht="21" customHeight="1">
      <c r="A31" s="29"/>
      <c r="B31" s="50"/>
      <c r="C31" s="51"/>
      <c r="D31" s="51"/>
      <c r="E31" s="58"/>
      <c r="F31" s="58"/>
      <c r="G31" s="58"/>
      <c r="H31" s="58"/>
      <c r="I31" s="58"/>
      <c r="J31" s="58"/>
      <c r="K31" s="58"/>
      <c r="L31" s="58"/>
      <c r="M31" s="58"/>
      <c r="N31" s="58"/>
      <c r="O31" s="58"/>
      <c r="P31" s="58"/>
      <c r="Q31" s="58"/>
      <c r="R31" s="58"/>
      <c r="S31" s="58"/>
      <c r="T31" s="58"/>
      <c r="U31" s="58"/>
      <c r="V31" s="58"/>
      <c r="W31" s="58"/>
      <c r="X31" s="58"/>
      <c r="Y31" s="58"/>
      <c r="Z31" s="58"/>
      <c r="AA31" s="58"/>
      <c r="AB31" s="51"/>
      <c r="AC31" s="51"/>
      <c r="AD31" s="51"/>
      <c r="AE31" s="51"/>
      <c r="AF31" s="51"/>
      <c r="AG31" s="51"/>
      <c r="AH31" s="51"/>
      <c r="AI31" s="51"/>
      <c r="AJ31" s="51"/>
      <c r="AK31" s="51"/>
      <c r="AL31" s="51"/>
      <c r="AM31" s="51"/>
      <c r="AN31" s="51"/>
      <c r="AO31" s="51"/>
      <c r="AP31" s="51"/>
      <c r="AQ31" s="51"/>
      <c r="AR31" s="51"/>
      <c r="AS31" s="51"/>
      <c r="AT31" s="51"/>
    </row>
    <row r="32" spans="1:46" ht="21" customHeight="1">
      <c r="A32" s="29"/>
      <c r="B32" s="50"/>
      <c r="C32" s="51"/>
      <c r="D32" s="51"/>
      <c r="E32" s="58"/>
      <c r="F32" s="58"/>
      <c r="G32" s="58"/>
      <c r="H32" s="58"/>
      <c r="I32" s="58"/>
      <c r="J32" s="58"/>
      <c r="K32" s="58"/>
      <c r="L32" s="58"/>
      <c r="M32" s="58"/>
      <c r="N32" s="58"/>
      <c r="O32" s="58"/>
      <c r="P32" s="58"/>
      <c r="Q32" s="58"/>
      <c r="R32" s="58"/>
      <c r="S32" s="58"/>
      <c r="T32" s="58"/>
      <c r="U32" s="58"/>
      <c r="V32" s="58"/>
      <c r="W32" s="58"/>
      <c r="X32" s="58"/>
      <c r="Y32" s="58"/>
      <c r="Z32" s="58"/>
      <c r="AA32" s="58"/>
      <c r="AB32" s="51"/>
      <c r="AC32" s="51"/>
      <c r="AD32" s="51"/>
      <c r="AE32" s="51"/>
      <c r="AF32" s="51"/>
      <c r="AG32" s="51"/>
      <c r="AH32" s="51"/>
      <c r="AI32" s="51"/>
      <c r="AJ32" s="51"/>
      <c r="AK32" s="51"/>
      <c r="AL32" s="51"/>
      <c r="AM32" s="51"/>
      <c r="AN32" s="51"/>
      <c r="AO32" s="51"/>
      <c r="AP32" s="51"/>
      <c r="AQ32" s="51"/>
      <c r="AR32" s="51"/>
      <c r="AS32" s="51"/>
      <c r="AT32" s="51"/>
    </row>
    <row r="33" spans="1:46" ht="21" customHeight="1">
      <c r="A33" s="29"/>
      <c r="B33" s="50"/>
      <c r="C33" s="51"/>
      <c r="D33" s="51"/>
      <c r="E33" s="58"/>
      <c r="F33" s="58"/>
      <c r="G33" s="58"/>
      <c r="H33" s="58"/>
      <c r="I33" s="58"/>
      <c r="J33" s="58"/>
      <c r="K33" s="58"/>
      <c r="L33" s="58"/>
      <c r="M33" s="58"/>
      <c r="N33" s="58"/>
      <c r="O33" s="58"/>
      <c r="P33" s="58"/>
      <c r="Q33" s="58"/>
      <c r="R33" s="58"/>
      <c r="S33" s="58"/>
      <c r="T33" s="58"/>
      <c r="U33" s="58"/>
      <c r="V33" s="58"/>
      <c r="W33" s="58"/>
      <c r="X33" s="58"/>
      <c r="Y33" s="58"/>
      <c r="Z33" s="58"/>
      <c r="AA33" s="58"/>
      <c r="AB33" s="51"/>
      <c r="AC33" s="51"/>
      <c r="AD33" s="51"/>
      <c r="AE33" s="51"/>
      <c r="AF33" s="51"/>
      <c r="AG33" s="51"/>
      <c r="AH33" s="51"/>
      <c r="AI33" s="51"/>
      <c r="AJ33" s="51"/>
      <c r="AK33" s="51"/>
      <c r="AL33" s="51"/>
      <c r="AM33" s="51"/>
      <c r="AN33" s="51"/>
      <c r="AO33" s="51"/>
      <c r="AP33" s="51"/>
      <c r="AQ33" s="51"/>
      <c r="AR33" s="51"/>
      <c r="AS33" s="51"/>
      <c r="AT33" s="51"/>
    </row>
    <row r="34" spans="1:46" ht="21" customHeight="1">
      <c r="A34" s="29"/>
      <c r="B34" s="50"/>
      <c r="C34" s="51"/>
      <c r="D34" s="51"/>
      <c r="E34" s="51"/>
      <c r="F34" s="51"/>
      <c r="G34" s="51"/>
      <c r="H34" s="51"/>
      <c r="I34" s="51"/>
      <c r="J34" s="51"/>
      <c r="K34" s="51"/>
      <c r="L34" s="51"/>
      <c r="M34" s="58"/>
      <c r="N34" s="58"/>
      <c r="O34" s="58"/>
      <c r="P34" s="58"/>
      <c r="Q34" s="58"/>
      <c r="R34" s="58"/>
      <c r="S34" s="58"/>
      <c r="T34" s="58"/>
      <c r="U34" s="58"/>
      <c r="V34" s="58"/>
      <c r="W34" s="58"/>
      <c r="X34" s="58"/>
      <c r="Y34" s="58"/>
      <c r="Z34" s="58"/>
      <c r="AA34" s="58"/>
      <c r="AB34" s="51"/>
      <c r="AC34" s="51"/>
      <c r="AD34" s="51"/>
      <c r="AE34" s="51"/>
      <c r="AF34" s="51"/>
      <c r="AG34" s="51"/>
      <c r="AH34" s="51"/>
      <c r="AI34" s="51"/>
      <c r="AJ34" s="51"/>
      <c r="AK34" s="51"/>
      <c r="AL34" s="51"/>
      <c r="AM34" s="51"/>
      <c r="AN34" s="51"/>
      <c r="AO34" s="51"/>
      <c r="AP34" s="51"/>
      <c r="AQ34" s="51"/>
      <c r="AR34" s="51"/>
      <c r="AS34" s="51"/>
      <c r="AT34" s="51"/>
    </row>
    <row r="35" spans="1:46" ht="27" customHeight="1">
      <c r="A35" s="2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row>
    <row r="36" spans="1:46" ht="30" customHeight="1">
      <c r="A36" s="2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row>
    <row r="37" spans="1:46" ht="28.5" customHeight="1">
      <c r="A37" s="2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row>
    <row r="38" spans="1:46" ht="24.75" customHeight="1">
      <c r="A38" s="2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row>
    <row r="39" spans="1:46" ht="28.5" customHeight="1">
      <c r="A39" s="2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row>
    <row r="40" spans="1:46" ht="27" customHeight="1">
      <c r="A40" s="2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row>
    <row r="41" spans="1:46" ht="30.75" customHeight="1">
      <c r="A41" s="29"/>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row>
    <row r="42" spans="1:46" ht="24.75" customHeight="1">
      <c r="A42" s="29"/>
      <c r="B42" s="50"/>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row>
    <row r="43" spans="1:46" ht="27" customHeight="1">
      <c r="A43" s="29"/>
      <c r="B43" s="50"/>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row>
    <row r="44" spans="1:46" ht="25.5" customHeight="1">
      <c r="A44" s="29"/>
      <c r="B44" s="50"/>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row>
    <row r="45" spans="1:46" ht="33.75" customHeight="1">
      <c r="A45" s="29"/>
      <c r="B45" s="5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row>
    <row r="46" spans="1:46" ht="30.75" customHeight="1">
      <c r="A46" s="29"/>
      <c r="B46" s="5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row>
    <row r="47" spans="1:46" ht="30.75" customHeight="1">
      <c r="A47" s="29"/>
      <c r="B47" s="50"/>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row>
    <row r="48" spans="1:46" ht="36.75" customHeight="1">
      <c r="A48" s="29"/>
      <c r="B48" s="5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row>
    <row r="49" spans="1:46" ht="24.75" customHeight="1">
      <c r="A49" s="29"/>
      <c r="B49" s="50"/>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row>
    <row r="50" spans="1:46" ht="27.75" customHeight="1">
      <c r="A50" s="29"/>
      <c r="B50" s="5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row>
    <row r="51" spans="1:46" ht="24.75" customHeight="1">
      <c r="A51" s="29"/>
      <c r="B51" s="50"/>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row>
    <row r="52" spans="1:46" ht="17.25" customHeight="1">
      <c r="A52" s="29"/>
      <c r="B52" s="50"/>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row>
    <row r="53" spans="1:46" ht="14.25" customHeight="1">
      <c r="A53" s="29"/>
      <c r="B53" s="50"/>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row>
    <row r="54" spans="1:46" ht="27.75" customHeight="1">
      <c r="A54" s="29"/>
      <c r="B54" s="5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row>
    <row r="55" spans="1:46" ht="28.5" customHeight="1">
      <c r="A55" s="29"/>
      <c r="B55" s="5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row>
    <row r="56" spans="1:46" ht="33.75" customHeight="1">
      <c r="A56" s="29"/>
      <c r="B56" s="5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row>
    <row r="57" spans="1:46" ht="25.5" customHeight="1">
      <c r="A57" s="29"/>
      <c r="B57" s="50"/>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row>
    <row r="58" spans="1:46" ht="18.75" customHeight="1">
      <c r="A58" s="29"/>
      <c r="B58" s="50"/>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row>
    <row r="59" spans="1:46" ht="18.75" customHeight="1">
      <c r="A59" s="29"/>
      <c r="B59" s="50"/>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row>
    <row r="60" spans="1:46" ht="18.75" customHeight="1">
      <c r="A60" s="29"/>
      <c r="B60" s="50"/>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row>
    <row r="61" spans="1:46" ht="18.75" customHeight="1">
      <c r="A61" s="29"/>
      <c r="B61" s="50"/>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row>
    <row r="62" spans="1:46" ht="18.75" customHeight="1">
      <c r="A62" s="29"/>
      <c r="B62" s="50"/>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row>
    <row r="63" spans="1:46" ht="18.75" customHeight="1">
      <c r="A63" s="29"/>
      <c r="B63" s="50"/>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row>
    <row r="64" spans="1:46" ht="18.75" customHeight="1">
      <c r="A64" s="29"/>
      <c r="B64" s="50"/>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row>
    <row r="65" spans="1:46" ht="18.75" customHeight="1">
      <c r="A65" s="29"/>
      <c r="B65" s="50"/>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row>
    <row r="66" spans="1:46" ht="18.75" customHeight="1">
      <c r="A66" s="29"/>
      <c r="B66" s="50"/>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row>
    <row r="67" spans="1:46" ht="18.75" customHeight="1">
      <c r="A67" s="29"/>
      <c r="B67" s="50"/>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row>
    <row r="68" spans="1:46" ht="18.75" customHeight="1">
      <c r="A68" s="29"/>
      <c r="B68" s="50"/>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row>
    <row r="69" spans="1:46" ht="18.75" customHeight="1">
      <c r="A69" s="29"/>
      <c r="B69" s="50"/>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row>
    <row r="70" spans="1:46" ht="18.75" customHeight="1">
      <c r="A70" s="29"/>
      <c r="B70" s="5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row>
    <row r="71" spans="1:46" ht="18.75" customHeight="1">
      <c r="A71" s="29"/>
      <c r="B71" s="50"/>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row>
    <row r="72" spans="1:46" ht="18.75" customHeight="1">
      <c r="A72" s="29"/>
      <c r="B72" s="50"/>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row>
    <row r="73" spans="1:46" ht="18.75" customHeight="1">
      <c r="A73" s="29"/>
      <c r="B73" s="5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row>
    <row r="74" spans="1:46" ht="18.75" customHeight="1">
      <c r="A74" s="29"/>
      <c r="B74" s="50"/>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row>
    <row r="75" spans="1:46" ht="18.75" customHeight="1">
      <c r="A75" s="29"/>
      <c r="B75" s="50"/>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row>
    <row r="76" spans="1:46" ht="18.75" customHeight="1">
      <c r="A76" s="29"/>
      <c r="B76" s="50"/>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row>
    <row r="77" spans="1:46" ht="18.75" customHeight="1">
      <c r="A77" s="29"/>
      <c r="B77" s="50"/>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row>
    <row r="78" spans="1:46" ht="18.75" customHeight="1">
      <c r="A78" s="29"/>
      <c r="B78" s="50"/>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row>
    <row r="79" spans="1:46" ht="18.75" customHeight="1">
      <c r="A79" s="29"/>
      <c r="B79" s="5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row>
    <row r="80" spans="1:46" ht="18.75" customHeight="1">
      <c r="A80" s="29"/>
      <c r="B80" s="50"/>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row>
    <row r="81" spans="1:46" ht="18.75" customHeight="1">
      <c r="A81" s="29"/>
      <c r="B81" s="50"/>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row>
    <row r="82" spans="1:46" ht="18.75" customHeight="1">
      <c r="A82" s="29"/>
      <c r="B82" s="5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row>
    <row r="83" spans="1:46" ht="18.75" customHeight="1">
      <c r="A83" s="29"/>
      <c r="B83" s="50"/>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row>
    <row r="84" spans="1:46" ht="18.75" customHeight="1">
      <c r="A84" s="29"/>
      <c r="B84" s="50"/>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row>
    <row r="85" spans="1:46" ht="18.75" customHeight="1">
      <c r="A85" s="29"/>
      <c r="B85" s="5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row>
    <row r="86" spans="1:46" ht="18.75" customHeight="1">
      <c r="A86" s="29"/>
      <c r="B86" s="50"/>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row>
    <row r="87" spans="1:46" ht="18.75" customHeight="1">
      <c r="A87" s="29"/>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row>
    <row r="88" spans="1:46" ht="18.75" customHeight="1">
      <c r="A88" s="29"/>
      <c r="B88" s="50"/>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row>
    <row r="89" spans="1:46" ht="18.75" customHeight="1">
      <c r="A89" s="29"/>
      <c r="B89" s="50"/>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row>
    <row r="90" spans="1:46" ht="18.75" customHeight="1">
      <c r="A90" s="29"/>
      <c r="B90" s="50"/>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row>
    <row r="91" spans="1:46" ht="18.75" customHeight="1">
      <c r="A91" s="29"/>
      <c r="B91" s="50"/>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row>
    <row r="92" spans="1:46" ht="18.75" customHeight="1">
      <c r="A92" s="29"/>
      <c r="B92" s="50"/>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row>
    <row r="93" spans="1:46" ht="18.75" customHeight="1">
      <c r="A93" s="29"/>
      <c r="B93" s="50"/>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row>
    <row r="94" spans="1:46" ht="18.75" customHeight="1">
      <c r="A94" s="29"/>
      <c r="B94" s="50"/>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row>
    <row r="95" spans="1:46" ht="18.75" customHeight="1">
      <c r="A95" s="29"/>
      <c r="B95" s="50"/>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row>
    <row r="96" spans="1:46" ht="18.75" customHeight="1">
      <c r="A96" s="29"/>
      <c r="B96" s="50"/>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row>
    <row r="97" spans="1:46" ht="18.75" customHeight="1">
      <c r="A97" s="29"/>
      <c r="B97" s="50"/>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row>
    <row r="98" spans="1:46" ht="18.75" customHeight="1">
      <c r="A98" s="29"/>
      <c r="B98" s="50"/>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row>
    <row r="99" spans="1:46" ht="18.75" customHeight="1">
      <c r="A99" s="29"/>
      <c r="B99" s="50"/>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row>
    <row r="100" spans="1:46" ht="18.75" customHeight="1">
      <c r="A100" s="29"/>
      <c r="B100" s="50"/>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row>
    <row r="101" spans="1:46" ht="18.75" customHeight="1">
      <c r="A101" s="29"/>
      <c r="B101" s="50"/>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row>
    <row r="102" spans="1:46" ht="18.75" customHeight="1">
      <c r="A102" s="29"/>
      <c r="B102" s="50"/>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row>
    <row r="103" spans="1:46" ht="18.75" customHeight="1">
      <c r="A103" s="29"/>
      <c r="B103" s="50"/>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row>
    <row r="104" spans="1:46" ht="18.75" customHeight="1">
      <c r="A104" s="29"/>
      <c r="B104" s="50"/>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row>
    <row r="105" spans="1:46" ht="18.75" customHeight="1">
      <c r="A105" s="29"/>
      <c r="B105" s="50"/>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row>
    <row r="106" spans="1:46" ht="18.75" customHeight="1">
      <c r="A106" s="29"/>
      <c r="B106" s="50"/>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row>
    <row r="107" spans="1:46" ht="18.75" customHeight="1">
      <c r="A107" s="29"/>
      <c r="B107" s="50"/>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row>
    <row r="108" spans="1:46" ht="18.75" customHeight="1">
      <c r="A108" s="29"/>
      <c r="B108" s="50"/>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row>
    <row r="109" spans="1:46" ht="18.75" customHeight="1">
      <c r="A109" s="29"/>
      <c r="B109" s="50"/>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row>
    <row r="110" spans="1:46" ht="18.75" customHeight="1">
      <c r="A110" s="29"/>
      <c r="B110" s="50"/>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row>
    <row r="111" spans="1:46" ht="18.75" customHeight="1">
      <c r="A111" s="29"/>
      <c r="B111" s="50"/>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row>
    <row r="112" spans="1:46" ht="18.75" customHeight="1">
      <c r="A112" s="29"/>
      <c r="B112" s="50"/>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row>
    <row r="113" spans="1:46" ht="18.75" customHeight="1">
      <c r="A113" s="29"/>
      <c r="B113" s="50"/>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row>
    <row r="114" spans="1:46" ht="18.75" customHeight="1">
      <c r="A114" s="29"/>
      <c r="B114" s="50"/>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row>
    <row r="115" spans="1:46" ht="18.75" customHeight="1">
      <c r="A115" s="29"/>
      <c r="B115" s="50"/>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row>
    <row r="116" spans="1:46" ht="18.75" customHeight="1">
      <c r="A116" s="29"/>
      <c r="B116" s="50"/>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row>
    <row r="117" spans="1:46" ht="18.75" customHeight="1">
      <c r="A117" s="29"/>
      <c r="B117" s="50"/>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row>
    <row r="118" spans="1:46" ht="18.75" customHeight="1">
      <c r="A118" s="29"/>
      <c r="B118" s="50"/>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row>
    <row r="119" spans="1:46" ht="18.75" customHeight="1">
      <c r="A119" s="29"/>
      <c r="B119" s="50"/>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row>
    <row r="120" spans="1:46" ht="18.75" customHeight="1">
      <c r="A120" s="29"/>
      <c r="B120" s="50"/>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row>
    <row r="121" spans="1:46" ht="18.75" customHeight="1">
      <c r="A121" s="29"/>
      <c r="B121" s="50"/>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row>
    <row r="122" spans="1:46" ht="18.75" customHeight="1">
      <c r="A122" s="29"/>
      <c r="B122" s="50"/>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row>
    <row r="123" spans="1:46" ht="18.75" customHeight="1">
      <c r="A123" s="29"/>
      <c r="B123" s="50"/>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row>
    <row r="124" spans="1:46" ht="18.75" customHeight="1">
      <c r="A124" s="29"/>
      <c r="B124" s="50"/>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row>
    <row r="125" spans="1:46" ht="18.75" customHeight="1">
      <c r="A125" s="29"/>
      <c r="B125" s="50"/>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row>
    <row r="126" spans="1:46" ht="18.75" customHeight="1">
      <c r="A126" s="29"/>
      <c r="B126" s="50"/>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row>
    <row r="127" spans="1:46" ht="18.75" customHeight="1">
      <c r="A127" s="29"/>
      <c r="B127" s="50"/>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row>
    <row r="128" spans="1:46" ht="18.75" customHeight="1">
      <c r="A128" s="29"/>
      <c r="B128" s="50"/>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row>
    <row r="129" spans="1:46" ht="18.75" customHeight="1">
      <c r="A129" s="29"/>
      <c r="B129" s="50"/>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row>
    <row r="130" spans="1:46" ht="18.75" customHeight="1">
      <c r="A130" s="29"/>
      <c r="B130" s="50"/>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row>
    <row r="131" spans="1:46" ht="18.75" customHeight="1">
      <c r="A131" s="29"/>
      <c r="B131" s="50"/>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row>
    <row r="132" spans="1:46" ht="18.75" customHeight="1">
      <c r="A132" s="29"/>
      <c r="B132" s="50"/>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row>
    <row r="133" spans="1:46" ht="18.75" customHeight="1">
      <c r="A133" s="29"/>
      <c r="B133" s="50"/>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row>
    <row r="134" spans="1:46" ht="18.75" customHeight="1">
      <c r="A134" s="29"/>
      <c r="B134" s="50"/>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row>
    <row r="135" spans="1:46" ht="18.75" customHeight="1">
      <c r="A135" s="29"/>
      <c r="B135" s="50"/>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row>
    <row r="136" spans="1:46" ht="18.75" customHeight="1">
      <c r="A136" s="29"/>
      <c r="B136" s="50"/>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row>
    <row r="137" spans="1:46" ht="18.75" customHeight="1">
      <c r="A137" s="29"/>
      <c r="B137" s="50"/>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row>
    <row r="138" spans="1:46" ht="18.75" customHeight="1">
      <c r="A138" s="29"/>
      <c r="B138" s="50"/>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row>
    <row r="139" spans="1:46" ht="18.75" customHeight="1">
      <c r="A139" s="29"/>
      <c r="B139" s="50"/>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row>
    <row r="140" spans="1:46" ht="18.75" customHeight="1">
      <c r="A140" s="29"/>
      <c r="B140" s="50"/>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row>
    <row r="141" spans="1:46" ht="18.75" customHeight="1">
      <c r="A141" s="29"/>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row>
    <row r="142" spans="1:46" ht="18.75" customHeight="1">
      <c r="A142" s="29"/>
      <c r="B142" s="50"/>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row>
    <row r="143" spans="1:46" ht="18.75" customHeight="1">
      <c r="A143" s="29"/>
      <c r="B143" s="50"/>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row>
    <row r="144" spans="1:46" ht="18.75" customHeight="1">
      <c r="A144" s="29"/>
      <c r="B144" s="50"/>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row>
    <row r="145" spans="1:46" ht="18.75" customHeight="1">
      <c r="A145" s="29"/>
      <c r="B145" s="50"/>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row>
    <row r="146" spans="1:46" ht="18.75" customHeight="1">
      <c r="A146" s="29"/>
      <c r="B146" s="50"/>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row>
    <row r="147" spans="1:46" ht="18.75" customHeight="1">
      <c r="A147" s="29"/>
      <c r="B147" s="50"/>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row>
    <row r="148" spans="1:46" ht="18.75" customHeight="1">
      <c r="A148" s="29"/>
      <c r="B148" s="50"/>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row>
    <row r="149" spans="1:46" ht="18.75" customHeight="1">
      <c r="A149" s="29"/>
      <c r="B149" s="50"/>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row>
    <row r="150" spans="1:46" ht="18.75" customHeight="1">
      <c r="A150" s="29"/>
      <c r="B150" s="50"/>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row>
    <row r="151" spans="1:46" ht="18.75" customHeight="1">
      <c r="A151" s="29"/>
      <c r="B151" s="50"/>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row>
    <row r="152" spans="1:46" ht="18.75" customHeight="1">
      <c r="A152" s="29"/>
      <c r="B152" s="50"/>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row>
    <row r="153" spans="1:46" ht="18.75" customHeight="1">
      <c r="A153" s="29"/>
      <c r="B153" s="50"/>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row>
    <row r="154" spans="1:46" ht="18.75" customHeight="1">
      <c r="A154" s="29"/>
      <c r="B154" s="50"/>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row>
    <row r="155" spans="1:46" ht="18.75" customHeight="1">
      <c r="A155" s="29"/>
      <c r="B155" s="50"/>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row>
    <row r="156" spans="1:46" ht="18.75" customHeight="1">
      <c r="A156" s="29"/>
      <c r="B156" s="50"/>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row>
    <row r="157" spans="1:46" ht="18.75" customHeight="1">
      <c r="A157" s="29"/>
      <c r="B157" s="50"/>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row>
    <row r="158" spans="1:46" ht="18.75" customHeight="1">
      <c r="A158" s="29"/>
      <c r="B158" s="50"/>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row>
    <row r="159" spans="1:46" ht="18.75" customHeight="1">
      <c r="A159" s="29"/>
      <c r="B159" s="50"/>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row>
    <row r="160" spans="1:46" ht="18.75" customHeight="1">
      <c r="A160" s="29"/>
      <c r="B160" s="50"/>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row>
    <row r="161" spans="1:46" ht="18.75" customHeight="1">
      <c r="A161" s="29"/>
      <c r="B161" s="50"/>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row>
    <row r="162" spans="1:46" ht="18.75" customHeight="1">
      <c r="A162" s="29"/>
      <c r="B162" s="50"/>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row>
    <row r="163" spans="1:46" ht="18.75" customHeight="1">
      <c r="A163" s="29"/>
      <c r="B163" s="50"/>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row>
    <row r="164" spans="1:46" ht="18.75" customHeight="1">
      <c r="A164" s="29"/>
      <c r="B164" s="50"/>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row>
    <row r="165" spans="1:46" ht="18.75" customHeight="1">
      <c r="A165" s="29"/>
      <c r="B165" s="50"/>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row>
    <row r="166" spans="1:46" ht="18.75" customHeight="1">
      <c r="A166" s="29"/>
      <c r="B166" s="50"/>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row>
    <row r="167" spans="1:46" ht="18.75" customHeight="1">
      <c r="A167" s="29"/>
      <c r="B167" s="50"/>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row>
    <row r="168" spans="1:46" ht="18.75" customHeight="1">
      <c r="A168" s="29"/>
      <c r="B168" s="50"/>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row>
    <row r="169" spans="1:46" ht="18.75" customHeight="1">
      <c r="A169" s="29"/>
      <c r="B169" s="50"/>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row>
    <row r="170" spans="1:46" ht="18.75" customHeight="1">
      <c r="A170" s="29"/>
      <c r="B170" s="50"/>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row>
    <row r="171" spans="1:46" ht="18.75" customHeight="1">
      <c r="A171" s="29"/>
      <c r="B171" s="50"/>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row>
    <row r="172" spans="1:46" ht="18.75" customHeight="1">
      <c r="A172" s="29"/>
      <c r="B172" s="50"/>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row>
    <row r="173" spans="1:46" ht="18.75" customHeight="1">
      <c r="A173" s="29"/>
      <c r="B173" s="50"/>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row>
    <row r="174" spans="1:46" ht="18.75" customHeight="1">
      <c r="A174" s="29"/>
      <c r="B174" s="50"/>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row>
    <row r="175" spans="1:46" ht="18.75" customHeight="1">
      <c r="A175" s="29"/>
      <c r="B175" s="50"/>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row>
    <row r="176" spans="1:46" ht="18.75" customHeight="1">
      <c r="A176" s="29"/>
      <c r="B176" s="50"/>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row>
    <row r="177" spans="1:46" ht="18.75" customHeight="1">
      <c r="A177" s="29"/>
      <c r="B177" s="50"/>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row>
    <row r="178" spans="1:46" ht="18.75" customHeight="1">
      <c r="A178" s="29"/>
      <c r="B178" s="50"/>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row>
    <row r="179" spans="1:46" ht="18.75" customHeight="1">
      <c r="A179" s="29"/>
      <c r="B179" s="50"/>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row>
    <row r="180" spans="1:46" ht="18.75" customHeight="1">
      <c r="A180" s="29"/>
      <c r="B180" s="50"/>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row>
    <row r="181" spans="1:46" ht="18.75" customHeight="1">
      <c r="A181" s="29"/>
      <c r="B181" s="50"/>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row>
    <row r="182" spans="1:46" ht="18.75" customHeight="1">
      <c r="A182" s="29"/>
      <c r="B182" s="50"/>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row>
    <row r="183" spans="1:46" ht="18.75" customHeight="1">
      <c r="A183" s="29"/>
      <c r="B183" s="50"/>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row>
    <row r="184" spans="1:46" ht="18.75" customHeight="1">
      <c r="A184" s="29"/>
      <c r="B184" s="50"/>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row>
    <row r="185" spans="1:46" ht="18.75" customHeight="1">
      <c r="A185" s="29"/>
      <c r="B185" s="50"/>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row>
    <row r="186" spans="1:46" ht="18.75" customHeight="1">
      <c r="A186" s="29"/>
      <c r="B186" s="50"/>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row>
    <row r="187" spans="1:46" ht="18.75" customHeight="1">
      <c r="A187" s="29"/>
      <c r="B187" s="50"/>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row>
    <row r="188" spans="1:46" ht="18.75" customHeight="1">
      <c r="A188" s="29"/>
      <c r="B188" s="50"/>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row>
    <row r="189" spans="1:46" ht="18.75" customHeight="1">
      <c r="A189" s="29"/>
      <c r="B189" s="50"/>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row>
    <row r="190" spans="1:46" ht="18.75" customHeight="1">
      <c r="A190" s="29"/>
      <c r="B190" s="50"/>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row>
    <row r="191" spans="1:46" ht="18.75" customHeight="1">
      <c r="A191" s="29"/>
      <c r="B191" s="50"/>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row>
    <row r="192" spans="1:46" ht="18.75" customHeight="1">
      <c r="A192" s="29"/>
      <c r="B192" s="50"/>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row>
    <row r="193" spans="1:46" ht="18.75" customHeight="1">
      <c r="A193" s="29"/>
      <c r="B193" s="50"/>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row>
    <row r="194" spans="1:46" ht="18.75" customHeight="1">
      <c r="A194" s="29"/>
      <c r="B194" s="50"/>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row>
    <row r="195" spans="1:46" ht="18.75" customHeight="1">
      <c r="A195" s="29"/>
      <c r="B195" s="50"/>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row>
    <row r="196" spans="1:46" ht="18.75" customHeight="1">
      <c r="A196" s="29"/>
      <c r="B196" s="50"/>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row>
    <row r="197" spans="1:46" ht="18.75" customHeight="1">
      <c r="A197" s="29"/>
      <c r="B197" s="50"/>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row>
    <row r="198" spans="1:46" ht="18.75" customHeight="1">
      <c r="A198" s="29"/>
      <c r="B198" s="50"/>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row>
    <row r="199" spans="1:46" ht="18.75" customHeight="1">
      <c r="A199" s="29"/>
      <c r="B199" s="50"/>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row>
    <row r="200" spans="1:46" ht="18.75" customHeight="1">
      <c r="A200" s="29"/>
      <c r="B200" s="50"/>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row>
    <row r="201" spans="1:46" ht="18.75" customHeight="1">
      <c r="A201" s="29"/>
      <c r="B201" s="50"/>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row>
    <row r="202" spans="1:46" ht="18.75" customHeight="1">
      <c r="A202" s="29"/>
      <c r="B202" s="50"/>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row>
    <row r="203" spans="1:46" ht="18.75" customHeight="1">
      <c r="A203" s="29"/>
      <c r="B203" s="50"/>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row>
    <row r="204" spans="1:46" ht="18.75" customHeight="1">
      <c r="A204" s="29"/>
      <c r="B204" s="50"/>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row>
    <row r="205" spans="1:46" ht="18.75" customHeight="1">
      <c r="A205" s="29"/>
      <c r="B205" s="50"/>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row>
    <row r="206" spans="1:46" ht="18.75" customHeight="1">
      <c r="A206" s="29"/>
      <c r="B206" s="50"/>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row>
    <row r="207" spans="1:46" ht="18.75" customHeight="1">
      <c r="A207" s="29"/>
      <c r="B207" s="50"/>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row>
    <row r="208" spans="1:46" ht="18.75" customHeight="1">
      <c r="A208" s="29"/>
      <c r="B208" s="50"/>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row>
    <row r="209" spans="1:46" ht="18.75" customHeight="1">
      <c r="A209" s="29"/>
      <c r="B209" s="50"/>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row>
    <row r="210" spans="1:46" ht="18.75" customHeight="1">
      <c r="A210" s="29"/>
      <c r="B210" s="50"/>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row>
    <row r="211" spans="1:46" ht="18.75" customHeight="1">
      <c r="A211" s="29"/>
      <c r="B211" s="50"/>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row>
    <row r="212" spans="1:46" ht="18.75" customHeight="1">
      <c r="A212" s="29"/>
      <c r="B212" s="50"/>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row>
    <row r="213" spans="1:46" ht="18.75" customHeight="1">
      <c r="A213" s="29"/>
      <c r="B213" s="50"/>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row>
    <row r="214" spans="1:46" ht="18.75" customHeight="1">
      <c r="A214" s="29"/>
      <c r="B214" s="50"/>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row>
    <row r="215" spans="1:46" ht="18.75" customHeight="1">
      <c r="A215" s="29"/>
      <c r="B215" s="50"/>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row>
    <row r="216" spans="1:46" ht="18.75" customHeight="1">
      <c r="A216" s="29"/>
      <c r="B216" s="50"/>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row>
    <row r="217" spans="1:46" ht="18.75" customHeight="1">
      <c r="A217" s="29"/>
      <c r="B217" s="50"/>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row>
    <row r="218" spans="1:46" ht="18.75" customHeight="1">
      <c r="A218" s="29"/>
      <c r="B218" s="50"/>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row>
    <row r="219" spans="1:46" ht="18.75" customHeight="1">
      <c r="A219" s="29"/>
      <c r="B219" s="50"/>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row>
    <row r="220" spans="1:46" ht="18.75" customHeight="1">
      <c r="A220" s="29"/>
      <c r="B220" s="50"/>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row>
    <row r="221" spans="1:46" ht="15.75" customHeight="1">
      <c r="A221" s="29"/>
      <c r="B221" s="30"/>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row>
    <row r="222" spans="1:46" ht="15.75" customHeight="1">
      <c r="A222" s="29"/>
      <c r="B222" s="30"/>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row>
    <row r="223" spans="1:46" ht="15.75" customHeight="1">
      <c r="A223" s="29"/>
      <c r="B223" s="30"/>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row>
    <row r="224" spans="1:46" ht="15.75" customHeight="1">
      <c r="A224" s="29"/>
      <c r="B224" s="30"/>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row>
    <row r="225" spans="1:46" ht="15.75" customHeight="1">
      <c r="A225" s="29"/>
      <c r="B225" s="30"/>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row>
    <row r="226" spans="1:46" ht="15.75" customHeight="1">
      <c r="A226" s="29"/>
      <c r="B226" s="30"/>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row>
    <row r="227" spans="1:46" ht="15.75" customHeight="1">
      <c r="A227" s="29"/>
      <c r="B227" s="30"/>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row>
    <row r="228" spans="1:46" ht="15.75" customHeight="1">
      <c r="A228" s="29"/>
      <c r="B228" s="30"/>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row>
    <row r="229" spans="1:46" ht="15.75" customHeight="1">
      <c r="A229" s="29"/>
      <c r="B229" s="30"/>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row>
    <row r="230" spans="1:46" ht="15.75" customHeight="1">
      <c r="A230" s="29"/>
      <c r="B230" s="30"/>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row>
    <row r="231" spans="1:46" ht="15.75" customHeight="1">
      <c r="A231" s="29"/>
      <c r="B231" s="30"/>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row>
    <row r="232" spans="1:46" ht="15.75" customHeight="1">
      <c r="A232" s="29"/>
      <c r="B232" s="30"/>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row>
    <row r="233" spans="1:46" ht="15.75" customHeight="1">
      <c r="A233" s="29"/>
      <c r="B233" s="30"/>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row>
    <row r="234" spans="1:46" ht="15.75" customHeight="1">
      <c r="A234" s="29"/>
      <c r="B234" s="30"/>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row>
    <row r="235" spans="1:46" ht="15.75" customHeight="1">
      <c r="A235" s="29"/>
      <c r="B235" s="30"/>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row>
    <row r="236" spans="1:46" ht="15.75" customHeight="1">
      <c r="A236" s="29"/>
      <c r="B236" s="30"/>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row>
    <row r="237" spans="1:46" ht="15.75" customHeight="1">
      <c r="A237" s="29"/>
      <c r="B237" s="30"/>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row>
    <row r="238" spans="1:46" ht="15.75" customHeight="1">
      <c r="A238" s="29"/>
      <c r="B238" s="30"/>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row>
    <row r="239" spans="1:46" ht="15.75" customHeight="1">
      <c r="A239" s="29"/>
      <c r="B239" s="30"/>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row>
    <row r="240" spans="1:46" ht="15.75" customHeight="1">
      <c r="A240" s="29"/>
      <c r="B240" s="30"/>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row>
    <row r="241" spans="1:46" ht="15.75" customHeight="1">
      <c r="A241" s="29"/>
      <c r="B241" s="30"/>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row>
    <row r="242" spans="1:46" ht="15.75" customHeight="1">
      <c r="A242" s="29"/>
      <c r="B242" s="30"/>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row>
    <row r="243" spans="1:46" ht="15.75" customHeight="1">
      <c r="A243" s="29"/>
      <c r="B243" s="30"/>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row>
    <row r="244" spans="1:46" ht="15.75" customHeight="1">
      <c r="A244" s="29"/>
      <c r="B244" s="30"/>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row>
    <row r="245" spans="1:46" ht="15.75" customHeight="1">
      <c r="A245" s="29"/>
      <c r="B245" s="30"/>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row>
    <row r="246" spans="1:46" ht="15.75" customHeight="1">
      <c r="A246" s="29"/>
      <c r="B246" s="30"/>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row>
    <row r="247" spans="1:46" ht="15.75" customHeight="1">
      <c r="A247" s="29"/>
      <c r="B247" s="30"/>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row>
    <row r="248" spans="1:46" ht="15.75" customHeight="1">
      <c r="A248" s="29"/>
      <c r="B248" s="30"/>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row>
    <row r="249" spans="1:46" ht="15.75" customHeight="1">
      <c r="A249" s="29"/>
      <c r="B249" s="30"/>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row>
    <row r="250" spans="1:46" ht="15.75" customHeight="1">
      <c r="A250" s="29"/>
      <c r="B250" s="30"/>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row>
    <row r="251" spans="1:46" ht="15.75" customHeight="1">
      <c r="A251" s="29"/>
      <c r="B251" s="30"/>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row>
    <row r="252" spans="1:46" ht="15.75" customHeight="1">
      <c r="A252" s="29"/>
      <c r="B252" s="30"/>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row>
    <row r="253" spans="1:46" ht="15.75" customHeight="1">
      <c r="A253" s="29"/>
      <c r="B253" s="30"/>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row>
    <row r="254" spans="1:46" ht="15.75" customHeight="1">
      <c r="A254" s="29"/>
      <c r="B254" s="30"/>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row>
    <row r="255" spans="1:46" ht="15.75" customHeight="1">
      <c r="A255" s="29"/>
      <c r="B255" s="30"/>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row>
    <row r="256" spans="1:46" ht="15.75" customHeight="1">
      <c r="A256" s="29"/>
      <c r="B256" s="30"/>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row>
    <row r="257" spans="1:46" ht="15.75" customHeight="1">
      <c r="A257" s="29"/>
      <c r="B257" s="30"/>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row>
    <row r="258" spans="1:46" ht="15.75" customHeight="1">
      <c r="A258" s="29"/>
      <c r="B258" s="30"/>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row>
    <row r="259" spans="1:46" ht="15.75" customHeight="1">
      <c r="A259" s="29"/>
      <c r="B259" s="30"/>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row>
    <row r="260" spans="1:46" ht="15.75" customHeight="1">
      <c r="A260" s="29"/>
      <c r="B260" s="30"/>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row>
    <row r="261" spans="1:46" ht="15.75" customHeight="1">
      <c r="A261" s="29"/>
      <c r="B261" s="30"/>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row>
    <row r="262" spans="1:46" ht="15.75" customHeight="1">
      <c r="A262" s="29"/>
      <c r="B262" s="30"/>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row>
    <row r="263" spans="1:46" ht="15.75" customHeight="1">
      <c r="A263" s="29"/>
      <c r="B263" s="30"/>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row>
    <row r="264" spans="1:46" ht="15.75" customHeight="1">
      <c r="A264" s="29"/>
      <c r="B264" s="30"/>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row>
    <row r="265" spans="1:46" ht="15.75" customHeight="1">
      <c r="A265" s="29"/>
      <c r="B265" s="30"/>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row>
    <row r="266" spans="1:46" ht="15.75" customHeight="1">
      <c r="A266" s="29"/>
      <c r="B266" s="30"/>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row>
    <row r="267" spans="1:46" ht="15.75" customHeight="1">
      <c r="A267" s="29"/>
      <c r="B267" s="30"/>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row>
    <row r="268" spans="1:46" ht="15.75" customHeight="1">
      <c r="A268" s="29"/>
      <c r="B268" s="30"/>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row>
    <row r="269" spans="1:46" ht="15.75" customHeight="1">
      <c r="A269" s="29"/>
      <c r="B269" s="30"/>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row>
    <row r="270" spans="1:46" ht="15.75" customHeight="1">
      <c r="A270" s="29"/>
      <c r="B270" s="30"/>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row>
    <row r="271" spans="1:46" ht="15.75" customHeight="1">
      <c r="A271" s="29"/>
      <c r="B271" s="30"/>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row>
    <row r="272" spans="1:46" ht="15.75" customHeight="1">
      <c r="A272" s="29"/>
      <c r="B272" s="30"/>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row>
    <row r="273" spans="1:46" ht="15.75" customHeight="1">
      <c r="A273" s="29"/>
      <c r="B273" s="30"/>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row>
    <row r="274" spans="1:46" ht="15.75" customHeight="1">
      <c r="A274" s="29"/>
      <c r="B274" s="30"/>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row>
    <row r="275" spans="1:46" ht="15.75" customHeight="1">
      <c r="A275" s="29"/>
      <c r="B275" s="30"/>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row>
    <row r="276" spans="1:46" ht="15.75" customHeight="1">
      <c r="A276" s="29"/>
      <c r="B276" s="30"/>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row>
    <row r="277" spans="1:46" ht="15.75" customHeight="1">
      <c r="A277" s="29"/>
      <c r="B277" s="30"/>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row>
    <row r="278" spans="1:46" ht="15.75" customHeight="1">
      <c r="A278" s="29"/>
      <c r="B278" s="30"/>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row>
    <row r="279" spans="1:46" ht="15.75" customHeight="1">
      <c r="A279" s="29"/>
      <c r="B279" s="30"/>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row>
    <row r="280" spans="1:46" ht="15.75" customHeight="1">
      <c r="A280" s="29"/>
      <c r="B280" s="30"/>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row>
    <row r="281" spans="1:46" ht="15.75" customHeight="1">
      <c r="A281" s="29"/>
      <c r="B281" s="30"/>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row>
    <row r="282" spans="1:46" ht="15.75" customHeight="1">
      <c r="A282" s="29"/>
      <c r="B282" s="30"/>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row>
    <row r="283" spans="1:46" ht="15.75" customHeight="1">
      <c r="A283" s="29"/>
      <c r="B283" s="30"/>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row>
    <row r="284" spans="1:46" ht="15.75" customHeight="1">
      <c r="A284" s="29"/>
      <c r="B284" s="30"/>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row>
    <row r="285" spans="1:46" ht="15.75" customHeight="1">
      <c r="A285" s="29"/>
      <c r="B285" s="30"/>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row>
    <row r="286" spans="1:46" ht="15.75" customHeight="1">
      <c r="A286" s="29"/>
      <c r="B286" s="30"/>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row>
    <row r="287" spans="1:46" ht="15.75" customHeight="1">
      <c r="A287" s="29"/>
      <c r="B287" s="30"/>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row>
    <row r="288" spans="1:46" ht="15.75" customHeight="1">
      <c r="A288" s="29"/>
      <c r="B288" s="30"/>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row>
    <row r="289" spans="1:46" ht="15.75" customHeight="1">
      <c r="A289" s="29"/>
      <c r="B289" s="30"/>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row>
    <row r="290" spans="1:46" ht="15.75" customHeight="1">
      <c r="A290" s="29"/>
      <c r="B290" s="30"/>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row>
    <row r="291" spans="1:46" ht="15.75" customHeight="1">
      <c r="A291" s="29"/>
      <c r="B291" s="30"/>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row>
    <row r="292" spans="1:46" ht="15.75" customHeight="1">
      <c r="A292" s="29"/>
      <c r="B292" s="30"/>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row>
    <row r="293" spans="1:46" ht="15.75" customHeight="1">
      <c r="A293" s="29"/>
      <c r="B293" s="30"/>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row>
    <row r="294" spans="1:46" ht="15.75" customHeight="1">
      <c r="A294" s="29"/>
      <c r="B294" s="30"/>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row>
    <row r="295" spans="1:46" ht="15.75" customHeight="1">
      <c r="A295" s="29"/>
      <c r="B295" s="30"/>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row>
    <row r="296" spans="1:46" ht="15.75" customHeight="1">
      <c r="A296" s="29"/>
      <c r="B296" s="30"/>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row>
    <row r="297" spans="1:46" ht="15.75" customHeight="1">
      <c r="A297" s="29"/>
      <c r="B297" s="30"/>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row>
    <row r="298" spans="1:46" ht="15.75" customHeight="1">
      <c r="A298" s="29"/>
      <c r="B298" s="30"/>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row>
    <row r="299" spans="1:46" ht="15.75" customHeight="1">
      <c r="A299" s="29"/>
      <c r="B299" s="30"/>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row>
    <row r="300" spans="1:46" ht="15.75" customHeight="1">
      <c r="A300" s="29"/>
      <c r="B300" s="30"/>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row>
    <row r="301" spans="1:46" ht="15.75" customHeight="1">
      <c r="A301" s="29"/>
      <c r="B301" s="30"/>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row>
    <row r="302" spans="1:46" ht="15.75" customHeight="1">
      <c r="A302" s="29"/>
      <c r="B302" s="30"/>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row>
    <row r="303" spans="1:46" ht="15.75" customHeight="1">
      <c r="A303" s="29"/>
      <c r="B303" s="30"/>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row>
    <row r="304" spans="1:46" ht="15.75" customHeight="1">
      <c r="A304" s="29"/>
      <c r="B304" s="30"/>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row>
    <row r="305" spans="1:46" ht="15.75" customHeight="1">
      <c r="A305" s="29"/>
      <c r="B305" s="30"/>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row>
    <row r="306" spans="1:46" ht="15.75" customHeight="1">
      <c r="A306" s="29"/>
      <c r="B306" s="30"/>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row>
    <row r="307" spans="1:46" ht="15.75" customHeight="1">
      <c r="A307" s="29"/>
      <c r="B307" s="30"/>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row>
    <row r="308" spans="1:46" ht="15.75" customHeight="1">
      <c r="A308" s="29"/>
      <c r="B308" s="30"/>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row>
    <row r="309" spans="1:46" ht="15.75" customHeight="1">
      <c r="A309" s="29"/>
      <c r="B309" s="30"/>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row>
    <row r="310" spans="1:46" ht="15.75" customHeight="1">
      <c r="A310" s="29"/>
      <c r="B310" s="30"/>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row>
    <row r="311" spans="1:46" ht="15.75" customHeight="1">
      <c r="A311" s="29"/>
      <c r="B311" s="30"/>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row>
    <row r="312" spans="1:46" ht="15.75" customHeight="1">
      <c r="A312" s="29"/>
      <c r="B312" s="30"/>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row>
    <row r="313" spans="1:46" ht="15.75" customHeight="1">
      <c r="A313" s="29"/>
      <c r="B313" s="30"/>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row>
    <row r="314" spans="1:46" ht="15.75" customHeight="1">
      <c r="A314" s="29"/>
      <c r="B314" s="30"/>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row>
    <row r="315" spans="1:46" ht="15.75" customHeight="1">
      <c r="A315" s="29"/>
      <c r="B315" s="30"/>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row>
    <row r="316" spans="1:46" ht="15.75" customHeight="1">
      <c r="A316" s="29"/>
      <c r="B316" s="30"/>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row>
    <row r="317" spans="1:46" ht="15.75" customHeight="1">
      <c r="A317" s="29"/>
      <c r="B317" s="30"/>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row>
    <row r="318" spans="1:46" ht="15.75" customHeight="1">
      <c r="A318" s="29"/>
      <c r="B318" s="30"/>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row>
    <row r="319" spans="1:46" ht="15.75" customHeight="1">
      <c r="A319" s="29"/>
      <c r="B319" s="30"/>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row>
    <row r="320" spans="1:46" ht="15.75" customHeight="1">
      <c r="A320" s="29"/>
      <c r="B320" s="30"/>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row>
    <row r="321" spans="1:46" ht="15.75" customHeight="1">
      <c r="A321" s="29"/>
      <c r="B321" s="30"/>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row>
    <row r="322" spans="1:46" ht="15.75" customHeight="1">
      <c r="A322" s="29"/>
      <c r="B322" s="30"/>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row>
    <row r="323" spans="1:46" ht="15.75" customHeight="1">
      <c r="A323" s="29"/>
      <c r="B323" s="30"/>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row>
    <row r="324" spans="1:46" ht="15.75" customHeight="1">
      <c r="A324" s="29"/>
      <c r="B324" s="30"/>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row>
    <row r="325" spans="1:46" ht="15.75" customHeight="1">
      <c r="A325" s="29"/>
      <c r="B325" s="30"/>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row>
    <row r="326" spans="1:46" ht="15.75" customHeight="1">
      <c r="A326" s="29"/>
      <c r="B326" s="30"/>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row>
    <row r="327" spans="1:46" ht="15.75" customHeight="1">
      <c r="A327" s="29"/>
      <c r="B327" s="30"/>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row>
    <row r="328" spans="1:46" ht="15.75" customHeight="1">
      <c r="A328" s="29"/>
      <c r="B328" s="30"/>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row>
    <row r="329" spans="1:46" ht="15.75" customHeight="1">
      <c r="A329" s="29"/>
      <c r="B329" s="3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row>
    <row r="330" spans="1:46" ht="15.75" customHeight="1">
      <c r="A330" s="29"/>
      <c r="B330" s="30"/>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row>
    <row r="331" spans="1:46" ht="15.75" customHeight="1">
      <c r="A331" s="29"/>
      <c r="B331" s="30"/>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row>
    <row r="332" spans="1:46" ht="15.75" customHeight="1">
      <c r="A332" s="29"/>
      <c r="B332" s="30"/>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row>
    <row r="333" spans="1:46" ht="15.75" customHeight="1">
      <c r="A333" s="29"/>
      <c r="B333" s="30"/>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row>
    <row r="334" spans="1:46" ht="15.75" customHeight="1">
      <c r="A334" s="29"/>
      <c r="B334" s="3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row>
    <row r="335" spans="1:46" ht="15.75" customHeight="1">
      <c r="A335" s="29"/>
      <c r="B335" s="30"/>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row>
    <row r="336" spans="1:46" ht="15.75" customHeight="1">
      <c r="A336" s="29"/>
      <c r="B336" s="30"/>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row>
    <row r="337" spans="1:46" ht="15.75" customHeight="1">
      <c r="A337" s="29"/>
      <c r="B337" s="30"/>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row>
    <row r="338" spans="1:46" ht="15.75" customHeight="1">
      <c r="A338" s="29"/>
      <c r="B338" s="30"/>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row>
    <row r="339" spans="1:46" ht="15.75" customHeight="1">
      <c r="A339" s="29"/>
      <c r="B339" s="3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row>
    <row r="340" spans="1:46" ht="15.75" customHeight="1">
      <c r="A340" s="29"/>
      <c r="B340" s="30"/>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row>
    <row r="341" spans="1:46" ht="15.75" customHeight="1">
      <c r="A341" s="29"/>
      <c r="B341" s="30"/>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row>
    <row r="342" spans="1:46" ht="15.75" customHeight="1">
      <c r="A342" s="29"/>
      <c r="B342" s="30"/>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row>
    <row r="343" spans="1:46" ht="15.75" customHeight="1">
      <c r="A343" s="29"/>
      <c r="B343" s="30"/>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row>
    <row r="344" spans="1:46" ht="15.75" customHeight="1">
      <c r="A344" s="29"/>
      <c r="B344" s="3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row>
    <row r="345" spans="1:46" ht="15.75" customHeight="1">
      <c r="A345" s="29"/>
      <c r="B345" s="30"/>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row>
    <row r="346" spans="1:46" ht="15.75" customHeight="1">
      <c r="A346" s="29"/>
      <c r="B346" s="30"/>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row>
    <row r="347" spans="1:46" ht="15.75" customHeight="1">
      <c r="A347" s="29"/>
      <c r="B347" s="30"/>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row>
    <row r="348" spans="1:46" ht="15.75" customHeight="1">
      <c r="A348" s="29"/>
      <c r="B348" s="30"/>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row>
    <row r="349" spans="1:46" ht="15.75" customHeight="1">
      <c r="A349" s="29"/>
      <c r="B349" s="3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row>
    <row r="350" spans="1:46" ht="15.75" customHeight="1">
      <c r="A350" s="29"/>
      <c r="B350" s="30"/>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row>
    <row r="351" spans="1:46" ht="15.75" customHeight="1">
      <c r="A351" s="29"/>
      <c r="B351" s="30"/>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row>
    <row r="352" spans="1:46" ht="15.75" customHeight="1">
      <c r="A352" s="29"/>
      <c r="B352" s="30"/>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row>
    <row r="353" spans="1:46" ht="15.75" customHeight="1">
      <c r="A353" s="29"/>
      <c r="B353" s="30"/>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row>
    <row r="354" spans="1:46" ht="15.75" customHeight="1">
      <c r="A354" s="29"/>
      <c r="B354" s="3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row>
    <row r="355" spans="1:46" ht="15.75" customHeight="1">
      <c r="A355" s="29"/>
      <c r="B355" s="30"/>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row>
    <row r="356" spans="1:46" ht="15.75" customHeight="1">
      <c r="A356" s="29"/>
      <c r="B356" s="30"/>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row>
    <row r="357" spans="1:46" ht="15.75" customHeight="1">
      <c r="A357" s="29"/>
      <c r="B357" s="30"/>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row>
    <row r="358" spans="1:46" ht="15.75" customHeight="1">
      <c r="A358" s="29"/>
      <c r="B358" s="30"/>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row>
    <row r="359" spans="1:46" ht="15.75" customHeight="1">
      <c r="A359" s="29"/>
      <c r="B359" s="30"/>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row>
    <row r="360" spans="1:46" ht="15.75" customHeight="1">
      <c r="A360" s="29"/>
      <c r="B360" s="30"/>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row>
    <row r="361" spans="1:46" ht="15.75" customHeight="1">
      <c r="A361" s="29"/>
      <c r="B361" s="30"/>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row>
    <row r="362" spans="1:46" ht="15.75" customHeight="1">
      <c r="A362" s="29"/>
      <c r="B362" s="30"/>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row>
    <row r="363" spans="1:46" ht="15.75" customHeight="1">
      <c r="A363" s="29"/>
      <c r="B363" s="30"/>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row>
    <row r="364" spans="1:46" ht="15.75" customHeight="1">
      <c r="A364" s="29"/>
      <c r="B364" s="30"/>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row>
    <row r="365" spans="1:46" ht="15.75" customHeight="1">
      <c r="A365" s="29"/>
      <c r="B365" s="30"/>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row>
    <row r="366" spans="1:46" ht="15.75" customHeight="1">
      <c r="A366" s="29"/>
      <c r="B366" s="30"/>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row>
    <row r="367" spans="1:46" ht="15.75" customHeight="1">
      <c r="A367" s="29"/>
      <c r="B367" s="30"/>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row>
    <row r="368" spans="1:46" ht="15.75" customHeight="1">
      <c r="A368" s="29"/>
      <c r="B368" s="30"/>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row>
    <row r="369" spans="1:46" ht="15.75" customHeight="1">
      <c r="A369" s="29"/>
      <c r="B369" s="30"/>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row>
    <row r="370" spans="1:46" ht="15.75" customHeight="1">
      <c r="A370" s="29"/>
      <c r="B370" s="30"/>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row>
    <row r="371" spans="1:46" ht="15.75" customHeight="1">
      <c r="A371" s="29"/>
      <c r="B371" s="30"/>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row>
    <row r="372" spans="1:46" ht="15.75" customHeight="1">
      <c r="A372" s="29"/>
      <c r="B372" s="30"/>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row>
    <row r="373" spans="1:46" ht="15.75" customHeight="1">
      <c r="A373" s="29"/>
      <c r="B373" s="30"/>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row>
    <row r="374" spans="1:46" ht="15.75" customHeight="1">
      <c r="A374" s="29"/>
      <c r="B374" s="30"/>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row>
    <row r="375" spans="1:46" ht="15.75" customHeight="1">
      <c r="A375" s="29"/>
      <c r="B375" s="30"/>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row>
    <row r="376" spans="1:46" ht="15.75" customHeight="1">
      <c r="A376" s="29"/>
      <c r="B376" s="30"/>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row>
    <row r="377" spans="1:46" ht="15.75" customHeight="1">
      <c r="A377" s="29"/>
      <c r="B377" s="30"/>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row>
    <row r="378" spans="1:46" ht="15.75" customHeight="1">
      <c r="A378" s="29"/>
      <c r="B378" s="30"/>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row>
    <row r="379" spans="1:46" ht="15.75" customHeight="1">
      <c r="A379" s="29"/>
      <c r="B379" s="30"/>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row>
    <row r="380" spans="1:46" ht="15.75" customHeight="1">
      <c r="A380" s="29"/>
      <c r="B380" s="30"/>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row>
    <row r="381" spans="1:46" ht="15.75" customHeight="1">
      <c r="A381" s="29"/>
      <c r="B381" s="30"/>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row>
    <row r="382" spans="1:46" ht="15.75" customHeight="1">
      <c r="A382" s="29"/>
      <c r="B382" s="30"/>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row>
    <row r="383" spans="1:46" ht="15.75" customHeight="1">
      <c r="A383" s="29"/>
      <c r="B383" s="30"/>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row>
    <row r="384" spans="1:46" ht="15.75" customHeight="1">
      <c r="A384" s="29"/>
      <c r="B384" s="30"/>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row>
    <row r="385" spans="1:46" ht="15.75" customHeight="1">
      <c r="A385" s="29"/>
      <c r="B385" s="30"/>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row>
    <row r="386" spans="1:46" ht="15.75" customHeight="1">
      <c r="A386" s="29"/>
      <c r="B386" s="30"/>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row>
    <row r="387" spans="1:46" ht="15.75" customHeight="1">
      <c r="A387" s="29"/>
      <c r="B387" s="30"/>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row>
    <row r="388" spans="1:46" ht="15.75" customHeight="1">
      <c r="A388" s="29"/>
      <c r="B388" s="30"/>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row>
    <row r="389" spans="1:46" ht="15.75" customHeight="1">
      <c r="A389" s="29"/>
      <c r="B389" s="30"/>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row>
    <row r="390" spans="1:46" ht="15.75" customHeight="1">
      <c r="A390" s="29"/>
      <c r="B390" s="30"/>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row>
    <row r="391" spans="1:46" ht="15.75" customHeight="1">
      <c r="A391" s="29"/>
      <c r="B391" s="30"/>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row>
    <row r="392" spans="1:46" ht="15.75" customHeight="1">
      <c r="A392" s="29"/>
      <c r="B392" s="30"/>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row>
    <row r="393" spans="1:46" ht="15.75" customHeight="1">
      <c r="A393" s="29"/>
      <c r="B393" s="30"/>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row>
    <row r="394" spans="1:46" ht="15.75" customHeight="1">
      <c r="A394" s="29"/>
      <c r="B394" s="30"/>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row>
    <row r="395" spans="1:46" ht="15.75" customHeight="1">
      <c r="A395" s="29"/>
      <c r="B395" s="30"/>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row>
    <row r="396" spans="1:46" ht="15.75" customHeight="1">
      <c r="A396" s="29"/>
      <c r="B396" s="30"/>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row>
    <row r="397" spans="1:46" ht="15.75" customHeight="1">
      <c r="A397" s="29"/>
      <c r="B397" s="30"/>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row>
    <row r="398" spans="1:46" ht="15.75" customHeight="1">
      <c r="A398" s="29"/>
      <c r="B398" s="30"/>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row>
    <row r="399" spans="1:46" ht="15.75" customHeight="1">
      <c r="A399" s="29"/>
      <c r="B399" s="30"/>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row>
    <row r="400" spans="1:46" ht="15.75" customHeight="1">
      <c r="A400" s="29"/>
      <c r="B400" s="30"/>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row>
    <row r="401" spans="1:46" ht="15.75" customHeight="1">
      <c r="A401" s="29"/>
      <c r="B401" s="30"/>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row>
    <row r="402" spans="1:46" ht="15.75" customHeight="1">
      <c r="A402" s="29"/>
      <c r="B402" s="30"/>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row>
    <row r="403" spans="1:46" ht="15.75" customHeight="1">
      <c r="A403" s="29"/>
      <c r="B403" s="30"/>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row>
    <row r="404" spans="1:46" ht="15.75" customHeight="1">
      <c r="A404" s="29"/>
      <c r="B404" s="30"/>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row>
    <row r="405" spans="1:46" ht="15.75" customHeight="1">
      <c r="A405" s="29"/>
      <c r="B405" s="30"/>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row>
    <row r="406" spans="1:46" ht="15.75" customHeight="1">
      <c r="A406" s="29"/>
      <c r="B406" s="30"/>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row>
    <row r="407" spans="1:46" ht="15.75" customHeight="1">
      <c r="A407" s="29"/>
      <c r="B407" s="30"/>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row>
    <row r="408" spans="1:46" ht="15.75" customHeight="1">
      <c r="A408" s="29"/>
      <c r="B408" s="30"/>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row>
    <row r="409" spans="1:46" ht="15.75" customHeight="1">
      <c r="A409" s="29"/>
      <c r="B409" s="30"/>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row>
    <row r="410" spans="1:46" ht="15.75" customHeight="1">
      <c r="A410" s="29"/>
      <c r="B410" s="30"/>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row>
    <row r="411" spans="1:46" ht="15.75" customHeight="1">
      <c r="A411" s="29"/>
      <c r="B411" s="30"/>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row>
    <row r="412" spans="1:46" ht="15.75" customHeight="1">
      <c r="A412" s="29"/>
      <c r="B412" s="30"/>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row>
    <row r="413" spans="1:46" ht="15.75" customHeight="1">
      <c r="A413" s="29"/>
      <c r="B413" s="30"/>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row>
    <row r="414" spans="1:46" ht="15.75" customHeight="1">
      <c r="A414" s="29"/>
      <c r="B414" s="30"/>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row>
    <row r="415" spans="1:46" ht="15.75" customHeight="1">
      <c r="A415" s="29"/>
      <c r="B415" s="30"/>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row>
    <row r="416" spans="1:46" ht="15.75" customHeight="1">
      <c r="A416" s="29"/>
      <c r="B416" s="30"/>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row>
    <row r="417" spans="1:46" ht="15.75" customHeight="1">
      <c r="A417" s="29"/>
      <c r="B417" s="30"/>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row>
    <row r="418" spans="1:46" ht="15.75" customHeight="1">
      <c r="A418" s="29"/>
      <c r="B418" s="30"/>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row>
    <row r="419" spans="1:46" ht="15.75" customHeight="1">
      <c r="A419" s="29"/>
      <c r="B419" s="30"/>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row>
    <row r="420" spans="1:46" ht="15.75" customHeight="1">
      <c r="A420" s="29"/>
      <c r="B420" s="30"/>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row>
    <row r="421" spans="1:46" ht="15.75" customHeight="1">
      <c r="A421" s="29"/>
      <c r="B421" s="30"/>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row>
    <row r="422" spans="1:46" ht="15.75" customHeight="1">
      <c r="A422" s="29"/>
      <c r="B422" s="30"/>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row>
    <row r="423" spans="1:46" ht="15.75" customHeight="1">
      <c r="A423" s="29"/>
      <c r="B423" s="30"/>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row>
    <row r="424" spans="1:46" ht="15.75" customHeight="1">
      <c r="A424" s="29"/>
      <c r="B424" s="30"/>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row>
    <row r="425" spans="1:46" ht="15.75" customHeight="1">
      <c r="A425" s="29"/>
      <c r="B425" s="30"/>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row>
    <row r="426" spans="1:46" ht="15.75" customHeight="1">
      <c r="A426" s="29"/>
      <c r="B426" s="30"/>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row>
    <row r="427" spans="1:46" ht="15.75" customHeight="1">
      <c r="A427" s="29"/>
      <c r="B427" s="30"/>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row>
    <row r="428" spans="1:46" ht="15.75" customHeight="1">
      <c r="A428" s="29"/>
      <c r="B428" s="30"/>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row>
    <row r="429" spans="1:46" ht="15.75" customHeight="1">
      <c r="A429" s="29"/>
      <c r="B429" s="30"/>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row>
    <row r="430" spans="1:46" ht="15.75" customHeight="1">
      <c r="A430" s="29"/>
      <c r="B430" s="30"/>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row>
    <row r="431" spans="1:46" ht="15.75" customHeight="1">
      <c r="A431" s="29"/>
      <c r="B431" s="30"/>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row>
    <row r="432" spans="1:46" ht="15.75" customHeight="1">
      <c r="A432" s="29"/>
      <c r="B432" s="30"/>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row>
    <row r="433" spans="1:46" ht="15.75" customHeight="1">
      <c r="A433" s="29"/>
      <c r="B433" s="30"/>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row>
    <row r="434" spans="1:46" ht="15.75" customHeight="1">
      <c r="A434" s="29"/>
      <c r="B434" s="30"/>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row>
    <row r="435" spans="1:46" ht="15.75" customHeight="1">
      <c r="A435" s="29"/>
      <c r="B435" s="30"/>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row>
    <row r="436" spans="1:46" ht="15.75" customHeight="1">
      <c r="A436" s="29"/>
      <c r="B436" s="30"/>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row>
    <row r="437" spans="1:46" ht="15.75" customHeight="1">
      <c r="A437" s="29"/>
      <c r="B437" s="30"/>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row>
    <row r="438" spans="1:46" ht="15.75" customHeight="1">
      <c r="A438" s="29"/>
      <c r="B438" s="30"/>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row>
    <row r="439" spans="1:46" ht="15.75" customHeight="1">
      <c r="A439" s="29"/>
      <c r="B439" s="30"/>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row>
    <row r="440" spans="1:46" ht="15.75" customHeight="1">
      <c r="A440" s="29"/>
      <c r="B440" s="30"/>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row>
    <row r="441" spans="1:46" ht="15.75" customHeight="1">
      <c r="A441" s="29"/>
      <c r="B441" s="30"/>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row>
    <row r="442" spans="1:46" ht="15.75" customHeight="1">
      <c r="A442" s="29"/>
      <c r="B442" s="30"/>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row>
    <row r="443" spans="1:46" ht="15.75" customHeight="1">
      <c r="A443" s="29"/>
      <c r="B443" s="30"/>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row>
    <row r="444" spans="1:46" ht="15.75" customHeight="1">
      <c r="A444" s="29"/>
      <c r="B444" s="30"/>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row>
    <row r="445" spans="1:46" ht="15.75" customHeight="1">
      <c r="A445" s="29"/>
      <c r="B445" s="30"/>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row>
    <row r="446" spans="1:46" ht="15.75" customHeight="1">
      <c r="A446" s="29"/>
      <c r="B446" s="30"/>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row>
    <row r="447" spans="1:46" ht="15.75" customHeight="1">
      <c r="A447" s="29"/>
      <c r="B447" s="30"/>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row>
    <row r="448" spans="1:46" ht="15.75" customHeight="1">
      <c r="A448" s="29"/>
      <c r="B448" s="30"/>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row>
    <row r="449" spans="1:46" ht="15.75" customHeight="1">
      <c r="A449" s="29"/>
      <c r="B449" s="30"/>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row>
    <row r="450" spans="1:46" ht="15.75" customHeight="1">
      <c r="A450" s="29"/>
      <c r="B450" s="30"/>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row>
    <row r="451" spans="1:46" ht="15.75" customHeight="1">
      <c r="A451" s="29"/>
      <c r="B451" s="30"/>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row>
    <row r="452" spans="1:46" ht="15.75" customHeight="1">
      <c r="A452" s="29"/>
      <c r="B452" s="30"/>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row>
    <row r="453" spans="1:46" ht="15.75" customHeight="1">
      <c r="A453" s="29"/>
      <c r="B453" s="30"/>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row>
    <row r="454" spans="1:46" ht="15.75" customHeight="1">
      <c r="A454" s="29"/>
      <c r="B454" s="30"/>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row>
    <row r="455" spans="1:46" ht="15.75" customHeight="1">
      <c r="A455" s="29"/>
      <c r="B455" s="30"/>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row>
    <row r="456" spans="1:46" ht="15.75" customHeight="1">
      <c r="A456" s="29"/>
      <c r="B456" s="30"/>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row>
    <row r="457" spans="1:46" ht="15.75" customHeight="1">
      <c r="A457" s="29"/>
      <c r="B457" s="30"/>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row>
    <row r="458" spans="1:46" ht="15.75" customHeight="1">
      <c r="A458" s="29"/>
      <c r="B458" s="30"/>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row>
    <row r="459" spans="1:46" ht="15.75" customHeight="1">
      <c r="A459" s="29"/>
      <c r="B459" s="30"/>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row>
    <row r="460" spans="1:46" ht="15.75" customHeight="1">
      <c r="A460" s="29"/>
      <c r="B460" s="30"/>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row>
    <row r="461" spans="1:46" ht="15.75" customHeight="1">
      <c r="A461" s="29"/>
      <c r="B461" s="30"/>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row>
    <row r="462" spans="1:46" ht="15.75" customHeight="1">
      <c r="A462" s="29"/>
      <c r="B462" s="30"/>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row>
    <row r="463" spans="1:46" ht="15.75" customHeight="1">
      <c r="A463" s="29"/>
      <c r="B463" s="30"/>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row>
    <row r="464" spans="1:46" ht="15.75" customHeight="1">
      <c r="A464" s="29"/>
      <c r="B464" s="30"/>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row>
    <row r="465" spans="1:46" ht="15.75" customHeight="1">
      <c r="A465" s="29"/>
      <c r="B465" s="30"/>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row>
    <row r="466" spans="1:46" ht="15.75" customHeight="1">
      <c r="A466" s="29"/>
      <c r="B466" s="30"/>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row>
    <row r="467" spans="1:46" ht="15.75" customHeight="1">
      <c r="A467" s="29"/>
      <c r="B467" s="30"/>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row>
    <row r="468" spans="1:46" ht="15.75" customHeight="1">
      <c r="A468" s="29"/>
      <c r="B468" s="30"/>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row>
    <row r="469" spans="1:46" ht="15.75" customHeight="1">
      <c r="A469" s="29"/>
      <c r="B469" s="30"/>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row>
    <row r="470" spans="1:46" ht="15.75" customHeight="1">
      <c r="A470" s="29"/>
      <c r="B470" s="30"/>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row>
    <row r="471" spans="1:46" ht="15.75" customHeight="1">
      <c r="A471" s="29"/>
      <c r="B471" s="30"/>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row>
    <row r="472" spans="1:46" ht="15.75" customHeight="1">
      <c r="A472" s="29"/>
      <c r="B472" s="30"/>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row>
    <row r="473" spans="1:46" ht="15.75" customHeight="1">
      <c r="A473" s="29"/>
      <c r="B473" s="30"/>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row>
    <row r="474" spans="1:46" ht="15.75" customHeight="1">
      <c r="A474" s="29"/>
      <c r="B474" s="30"/>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row>
    <row r="475" spans="1:46" ht="15.75" customHeight="1">
      <c r="A475" s="29"/>
      <c r="B475" s="30"/>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row>
    <row r="476" spans="1:46" ht="15.75" customHeight="1">
      <c r="A476" s="29"/>
      <c r="B476" s="30"/>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row>
    <row r="477" spans="1:46" ht="15.75" customHeight="1">
      <c r="A477" s="29"/>
      <c r="B477" s="30"/>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row>
    <row r="478" spans="1:46" ht="15.75" customHeight="1">
      <c r="A478" s="29"/>
      <c r="B478" s="30"/>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row>
    <row r="479" spans="1:46" ht="15.75" customHeight="1">
      <c r="A479" s="29"/>
      <c r="B479" s="30"/>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row>
    <row r="480" spans="1:46" ht="15.75" customHeight="1">
      <c r="A480" s="29"/>
      <c r="B480" s="30"/>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row>
    <row r="481" spans="1:46" ht="15.75" customHeight="1">
      <c r="A481" s="29"/>
      <c r="B481" s="30"/>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row>
    <row r="482" spans="1:46" ht="15.75" customHeight="1">
      <c r="A482" s="29"/>
      <c r="B482" s="30"/>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row>
    <row r="483" spans="1:46" ht="15.75" customHeight="1">
      <c r="A483" s="29"/>
      <c r="B483" s="30"/>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row>
    <row r="484" spans="1:46" ht="15.75" customHeight="1">
      <c r="A484" s="29"/>
      <c r="B484" s="30"/>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row>
    <row r="485" spans="1:46" ht="15.75" customHeight="1">
      <c r="A485" s="29"/>
      <c r="B485" s="30"/>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row>
    <row r="486" spans="1:46" ht="15.75" customHeight="1">
      <c r="A486" s="29"/>
      <c r="B486" s="30"/>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row>
    <row r="487" spans="1:46" ht="15.75" customHeight="1">
      <c r="A487" s="29"/>
      <c r="B487" s="30"/>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row>
    <row r="488" spans="1:46" ht="15.75" customHeight="1">
      <c r="A488" s="29"/>
      <c r="B488" s="30"/>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row>
    <row r="489" spans="1:46" ht="15.75" customHeight="1">
      <c r="A489" s="29"/>
      <c r="B489" s="30"/>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row>
    <row r="490" spans="1:46" ht="15.75" customHeight="1">
      <c r="A490" s="29"/>
      <c r="B490" s="30"/>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row>
    <row r="491" spans="1:46" ht="15.75" customHeight="1">
      <c r="A491" s="29"/>
      <c r="B491" s="30"/>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row>
    <row r="492" spans="1:46" ht="15.75" customHeight="1">
      <c r="A492" s="29"/>
      <c r="B492" s="30"/>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row>
    <row r="493" spans="1:46" ht="15.75" customHeight="1">
      <c r="A493" s="29"/>
      <c r="B493" s="30"/>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row>
    <row r="494" spans="1:46" ht="15.75" customHeight="1">
      <c r="A494" s="29"/>
      <c r="B494" s="30"/>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row>
    <row r="495" spans="1:46" ht="15.75" customHeight="1">
      <c r="A495" s="29"/>
      <c r="B495" s="30"/>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row>
    <row r="496" spans="1:46" ht="15.75" customHeight="1">
      <c r="A496" s="29"/>
      <c r="B496" s="30"/>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row>
    <row r="497" spans="1:46" ht="15.75" customHeight="1">
      <c r="A497" s="29"/>
      <c r="B497" s="30"/>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row>
    <row r="498" spans="1:46" ht="15.75" customHeight="1">
      <c r="A498" s="29"/>
      <c r="B498" s="30"/>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row>
    <row r="499" spans="1:46" ht="15.75" customHeight="1">
      <c r="A499" s="29"/>
      <c r="B499" s="30"/>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row>
    <row r="500" spans="1:46" ht="15.75" customHeight="1">
      <c r="A500" s="29"/>
      <c r="B500" s="30"/>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row>
    <row r="501" spans="1:46" ht="15.75" customHeight="1">
      <c r="A501" s="29"/>
      <c r="B501" s="30"/>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row>
    <row r="502" spans="1:46" ht="15.75" customHeight="1">
      <c r="A502" s="29"/>
      <c r="B502" s="30"/>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row>
    <row r="503" spans="1:46" ht="15.75" customHeight="1">
      <c r="A503" s="29"/>
      <c r="B503" s="30"/>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row>
    <row r="504" spans="1:46" ht="15.75" customHeight="1">
      <c r="A504" s="29"/>
      <c r="B504" s="30"/>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row>
    <row r="505" spans="1:46" ht="15.75" customHeight="1">
      <c r="A505" s="29"/>
      <c r="B505" s="30"/>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row>
    <row r="506" spans="1:46" ht="15.75" customHeight="1">
      <c r="A506" s="29"/>
      <c r="B506" s="30"/>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row>
    <row r="507" spans="1:46" ht="15.75" customHeight="1">
      <c r="A507" s="29"/>
      <c r="B507" s="30"/>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row>
    <row r="508" spans="1:46" ht="15.75" customHeight="1">
      <c r="A508" s="29"/>
      <c r="B508" s="30"/>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row>
    <row r="509" spans="1:46" ht="15.75" customHeight="1">
      <c r="A509" s="29"/>
      <c r="B509" s="30"/>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row>
    <row r="510" spans="1:46" ht="15.75" customHeight="1">
      <c r="A510" s="29"/>
      <c r="B510" s="30"/>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row>
    <row r="511" spans="1:46" ht="15.75" customHeight="1">
      <c r="A511" s="29"/>
      <c r="B511" s="30"/>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row>
    <row r="512" spans="1:46" ht="15.75" customHeight="1">
      <c r="A512" s="29"/>
      <c r="B512" s="30"/>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row>
    <row r="513" spans="1:46" ht="15.75" customHeight="1">
      <c r="A513" s="29"/>
      <c r="B513" s="30"/>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row>
    <row r="514" spans="1:46" ht="15.75" customHeight="1">
      <c r="A514" s="29"/>
      <c r="B514" s="30"/>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row>
    <row r="515" spans="1:46" ht="15.75" customHeight="1">
      <c r="A515" s="29"/>
      <c r="B515" s="30"/>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row>
    <row r="516" spans="1:46" ht="15.75" customHeight="1">
      <c r="A516" s="29"/>
      <c r="B516" s="30"/>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row>
    <row r="517" spans="1:46" ht="15.75" customHeight="1">
      <c r="A517" s="29"/>
      <c r="B517" s="30"/>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row>
    <row r="518" spans="1:46" ht="15.75" customHeight="1">
      <c r="A518" s="29"/>
      <c r="B518" s="30"/>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row>
    <row r="519" spans="1:46" ht="15.75" customHeight="1">
      <c r="A519" s="29"/>
      <c r="B519" s="30"/>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row>
    <row r="520" spans="1:46" ht="15.75" customHeight="1">
      <c r="A520" s="29"/>
      <c r="B520" s="30"/>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row>
    <row r="521" spans="1:46" ht="15.75" customHeight="1">
      <c r="A521" s="29"/>
      <c r="B521" s="30"/>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row>
    <row r="522" spans="1:46" ht="15.75" customHeight="1">
      <c r="A522" s="29"/>
      <c r="B522" s="30"/>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row>
    <row r="523" spans="1:46" ht="15.75" customHeight="1">
      <c r="A523" s="29"/>
      <c r="B523" s="30"/>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row>
    <row r="524" spans="1:46" ht="15.75" customHeight="1">
      <c r="A524" s="29"/>
      <c r="B524" s="30"/>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row>
    <row r="525" spans="1:46" ht="15.75" customHeight="1">
      <c r="A525" s="29"/>
      <c r="B525" s="30"/>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row>
    <row r="526" spans="1:46" ht="15.75" customHeight="1">
      <c r="A526" s="29"/>
      <c r="B526" s="30"/>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row>
    <row r="527" spans="1:46" ht="15.75" customHeight="1">
      <c r="A527" s="29"/>
      <c r="B527" s="30"/>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row>
    <row r="528" spans="1:46" ht="15.75" customHeight="1">
      <c r="A528" s="29"/>
      <c r="B528" s="30"/>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row>
    <row r="529" spans="1:46" ht="15.75" customHeight="1">
      <c r="A529" s="29"/>
      <c r="B529" s="30"/>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row>
    <row r="530" spans="1:46" ht="15.75" customHeight="1">
      <c r="A530" s="29"/>
      <c r="B530" s="30"/>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row>
    <row r="531" spans="1:46" ht="15.75" customHeight="1">
      <c r="A531" s="29"/>
      <c r="B531" s="30"/>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row>
    <row r="532" spans="1:46" ht="15.75" customHeight="1">
      <c r="A532" s="29"/>
      <c r="B532" s="30"/>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row>
    <row r="533" spans="1:46" ht="15.75" customHeight="1">
      <c r="A533" s="29"/>
      <c r="B533" s="30"/>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row>
    <row r="534" spans="1:46" ht="15.75" customHeight="1">
      <c r="A534" s="29"/>
      <c r="B534" s="30"/>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row>
    <row r="535" spans="1:46" ht="15.75" customHeight="1">
      <c r="A535" s="29"/>
      <c r="B535" s="30"/>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row>
    <row r="536" spans="1:46" ht="15.75" customHeight="1">
      <c r="A536" s="29"/>
      <c r="B536" s="30"/>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row>
    <row r="537" spans="1:46" ht="15.75" customHeight="1">
      <c r="A537" s="29"/>
      <c r="B537" s="30"/>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row>
    <row r="538" spans="1:46" ht="15.75" customHeight="1">
      <c r="A538" s="29"/>
      <c r="B538" s="30"/>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row>
    <row r="539" spans="1:46" ht="15.75" customHeight="1">
      <c r="A539" s="29"/>
      <c r="B539" s="30"/>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row>
    <row r="540" spans="1:46" ht="15.75" customHeight="1">
      <c r="A540" s="29"/>
      <c r="B540" s="30"/>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row>
    <row r="541" spans="1:46" ht="15.75" customHeight="1">
      <c r="A541" s="29"/>
      <c r="B541" s="30"/>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row>
    <row r="542" spans="1:46" ht="15.75" customHeight="1">
      <c r="A542" s="29"/>
      <c r="B542" s="30"/>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row>
    <row r="543" spans="1:46" ht="15.75" customHeight="1">
      <c r="A543" s="29"/>
      <c r="B543" s="30"/>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row>
    <row r="544" spans="1:46" ht="15.75" customHeight="1">
      <c r="A544" s="29"/>
      <c r="B544" s="30"/>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row>
    <row r="545" spans="1:46" ht="15.75" customHeight="1">
      <c r="A545" s="29"/>
      <c r="B545" s="30"/>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row>
    <row r="546" spans="1:46" ht="15.75" customHeight="1">
      <c r="A546" s="29"/>
      <c r="B546" s="30"/>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row>
    <row r="547" spans="1:46" ht="15.75" customHeight="1">
      <c r="A547" s="29"/>
      <c r="B547" s="30"/>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row>
    <row r="548" spans="1:46" ht="15.75" customHeight="1">
      <c r="A548" s="29"/>
      <c r="B548" s="30"/>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row>
    <row r="549" spans="1:46" ht="15.75" customHeight="1">
      <c r="A549" s="29"/>
      <c r="B549" s="30"/>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row>
    <row r="550" spans="1:46" ht="15.75" customHeight="1">
      <c r="A550" s="29"/>
      <c r="B550" s="30"/>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row>
    <row r="551" spans="1:46" ht="15.75" customHeight="1">
      <c r="A551" s="29"/>
      <c r="B551" s="30"/>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row>
    <row r="552" spans="1:46" ht="15.75" customHeight="1">
      <c r="A552" s="29"/>
      <c r="B552" s="30"/>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row>
    <row r="553" spans="1:46" ht="15.75" customHeight="1">
      <c r="A553" s="29"/>
      <c r="B553" s="30"/>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row>
    <row r="554" spans="1:46" ht="15.75" customHeight="1">
      <c r="A554" s="29"/>
      <c r="B554" s="30"/>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row>
    <row r="555" spans="1:46" ht="15.75" customHeight="1">
      <c r="A555" s="29"/>
      <c r="B555" s="30"/>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row>
    <row r="556" spans="1:46" ht="15.75" customHeight="1">
      <c r="A556" s="29"/>
      <c r="B556" s="30"/>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row>
    <row r="557" spans="1:46" ht="15.75" customHeight="1">
      <c r="A557" s="29"/>
      <c r="B557" s="30"/>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row>
    <row r="558" spans="1:46" ht="15.75" customHeight="1">
      <c r="A558" s="29"/>
      <c r="B558" s="30"/>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row>
    <row r="559" spans="1:46" ht="15.75" customHeight="1">
      <c r="A559" s="29"/>
      <c r="B559" s="30"/>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row>
    <row r="560" spans="1:46" ht="15.75" customHeight="1">
      <c r="A560" s="29"/>
      <c r="B560" s="30"/>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row>
    <row r="561" spans="1:46" ht="15.75" customHeight="1">
      <c r="A561" s="29"/>
      <c r="B561" s="30"/>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row>
    <row r="562" spans="1:46" ht="15.75" customHeight="1">
      <c r="A562" s="29"/>
      <c r="B562" s="30"/>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row>
    <row r="563" spans="1:46" ht="15.75" customHeight="1">
      <c r="A563" s="29"/>
      <c r="B563" s="30"/>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row>
    <row r="564" spans="1:46" ht="15.75" customHeight="1">
      <c r="A564" s="29"/>
      <c r="B564" s="30"/>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row>
    <row r="565" spans="1:46" ht="15.75" customHeight="1">
      <c r="A565" s="29"/>
      <c r="B565" s="30"/>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row>
    <row r="566" spans="1:46" ht="15.75" customHeight="1">
      <c r="A566" s="29"/>
      <c r="B566" s="30"/>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row>
    <row r="567" spans="1:46" ht="15.75" customHeight="1">
      <c r="A567" s="29"/>
      <c r="B567" s="30"/>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row>
    <row r="568" spans="1:46" ht="15.75" customHeight="1">
      <c r="A568" s="29"/>
      <c r="B568" s="30"/>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row>
    <row r="569" spans="1:46" ht="15.75" customHeight="1">
      <c r="A569" s="29"/>
      <c r="B569" s="30"/>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row>
    <row r="570" spans="1:46" ht="15.75" customHeight="1">
      <c r="A570" s="29"/>
      <c r="B570" s="30"/>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row>
    <row r="571" spans="1:46" ht="15.75" customHeight="1">
      <c r="A571" s="29"/>
      <c r="B571" s="30"/>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row>
    <row r="572" spans="1:46" ht="15.75" customHeight="1">
      <c r="A572" s="29"/>
      <c r="B572" s="30"/>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row>
    <row r="573" spans="1:46" ht="15.75" customHeight="1">
      <c r="A573" s="29"/>
      <c r="B573" s="30"/>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row>
    <row r="574" spans="1:46" ht="15.75" customHeight="1">
      <c r="A574" s="29"/>
      <c r="B574" s="30"/>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row>
    <row r="575" spans="1:46" ht="15.75" customHeight="1">
      <c r="A575" s="29"/>
      <c r="B575" s="30"/>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row>
    <row r="576" spans="1:46" ht="15.75" customHeight="1">
      <c r="A576" s="29"/>
      <c r="B576" s="30"/>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row>
    <row r="577" spans="1:46" ht="15.75" customHeight="1">
      <c r="A577" s="29"/>
      <c r="B577" s="30"/>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row>
    <row r="578" spans="1:46" ht="15.75" customHeight="1">
      <c r="A578" s="29"/>
      <c r="B578" s="30"/>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row>
    <row r="579" spans="1:46" ht="15.75" customHeight="1">
      <c r="A579" s="29"/>
      <c r="B579" s="30"/>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row>
    <row r="580" spans="1:46" ht="15.75" customHeight="1">
      <c r="A580" s="29"/>
      <c r="B580" s="30"/>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row>
    <row r="581" spans="1:46" ht="15.75" customHeight="1">
      <c r="A581" s="29"/>
      <c r="B581" s="30"/>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row>
    <row r="582" spans="1:46" ht="15.75" customHeight="1">
      <c r="A582" s="29"/>
      <c r="B582" s="30"/>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row>
    <row r="583" spans="1:46" ht="15.75" customHeight="1">
      <c r="A583" s="29"/>
      <c r="B583" s="30"/>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row>
    <row r="584" spans="1:46" ht="15.75" customHeight="1">
      <c r="A584" s="29"/>
      <c r="B584" s="30"/>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row>
    <row r="585" spans="1:46" ht="15.75" customHeight="1">
      <c r="A585" s="29"/>
      <c r="B585" s="30"/>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row>
    <row r="586" spans="1:46" ht="15.75" customHeight="1">
      <c r="A586" s="29"/>
      <c r="B586" s="30"/>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row>
    <row r="587" spans="1:46" ht="15.75" customHeight="1">
      <c r="A587" s="29"/>
      <c r="B587" s="30"/>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row>
    <row r="588" spans="1:46" ht="15.75" customHeight="1">
      <c r="A588" s="29"/>
      <c r="B588" s="30"/>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row>
    <row r="589" spans="1:46" ht="15.75" customHeight="1">
      <c r="A589" s="29"/>
      <c r="B589" s="30"/>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row>
    <row r="590" spans="1:46" ht="15.75" customHeight="1">
      <c r="A590" s="29"/>
      <c r="B590" s="30"/>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row>
    <row r="591" spans="1:46" ht="15.75" customHeight="1">
      <c r="A591" s="29"/>
      <c r="B591" s="30"/>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row>
    <row r="592" spans="1:46" ht="15.75" customHeight="1">
      <c r="A592" s="29"/>
      <c r="B592" s="30"/>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row>
    <row r="593" spans="1:46" ht="15.75" customHeight="1">
      <c r="A593" s="29"/>
      <c r="B593" s="30"/>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row>
    <row r="594" spans="1:46" ht="15.75" customHeight="1">
      <c r="A594" s="29"/>
      <c r="B594" s="30"/>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row>
    <row r="595" spans="1:46" ht="15.75" customHeight="1">
      <c r="A595" s="29"/>
      <c r="B595" s="30"/>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row>
    <row r="596" spans="1:46" ht="15.75" customHeight="1">
      <c r="A596" s="29"/>
      <c r="B596" s="30"/>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row>
    <row r="597" spans="1:46" ht="15.75" customHeight="1">
      <c r="A597" s="29"/>
      <c r="B597" s="30"/>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row>
    <row r="598" spans="1:46" ht="15.75" customHeight="1">
      <c r="A598" s="29"/>
      <c r="B598" s="30"/>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row>
    <row r="599" spans="1:46" ht="15.75" customHeight="1">
      <c r="A599" s="29"/>
      <c r="B599" s="30"/>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row>
    <row r="600" spans="1:46" ht="15.75" customHeight="1">
      <c r="A600" s="29"/>
      <c r="B600" s="30"/>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row>
    <row r="601" spans="1:46" ht="15.75" customHeight="1">
      <c r="A601" s="29"/>
      <c r="B601" s="30"/>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row>
    <row r="602" spans="1:46" ht="15.75" customHeight="1">
      <c r="A602" s="29"/>
      <c r="B602" s="30"/>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row>
    <row r="603" spans="1:46" ht="15.75" customHeight="1">
      <c r="A603" s="29"/>
      <c r="B603" s="30"/>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row>
    <row r="604" spans="1:46" ht="15.75" customHeight="1">
      <c r="A604" s="29"/>
      <c r="B604" s="30"/>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row>
    <row r="605" spans="1:46" ht="15.75" customHeight="1">
      <c r="A605" s="29"/>
      <c r="B605" s="30"/>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row>
    <row r="606" spans="1:46" ht="15.75" customHeight="1">
      <c r="A606" s="29"/>
      <c r="B606" s="30"/>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row>
    <row r="607" spans="1:46" ht="15.75" customHeight="1">
      <c r="A607" s="29"/>
      <c r="B607" s="30"/>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row>
    <row r="608" spans="1:46" ht="15.75" customHeight="1">
      <c r="A608" s="29"/>
      <c r="B608" s="30"/>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row>
    <row r="609" spans="1:46" ht="15.75" customHeight="1">
      <c r="A609" s="29"/>
      <c r="B609" s="30"/>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row>
    <row r="610" spans="1:46" ht="15.75" customHeight="1">
      <c r="A610" s="29"/>
      <c r="B610" s="30"/>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row>
    <row r="611" spans="1:46" ht="15.75" customHeight="1">
      <c r="A611" s="29"/>
      <c r="B611" s="30"/>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row>
    <row r="612" spans="1:46" ht="15.75" customHeight="1">
      <c r="A612" s="29"/>
      <c r="B612" s="30"/>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row>
    <row r="613" spans="1:46" ht="15.75" customHeight="1">
      <c r="A613" s="29"/>
      <c r="B613" s="30"/>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row>
    <row r="614" spans="1:46" ht="15.75" customHeight="1">
      <c r="A614" s="29"/>
      <c r="B614" s="30"/>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row>
    <row r="615" spans="1:46" ht="15.75" customHeight="1">
      <c r="A615" s="29"/>
      <c r="B615" s="30"/>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row>
    <row r="616" spans="1:46" ht="15.75" customHeight="1">
      <c r="A616" s="29"/>
      <c r="B616" s="30"/>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row>
    <row r="617" spans="1:46" ht="15.75" customHeight="1">
      <c r="A617" s="29"/>
      <c r="B617" s="30"/>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row>
    <row r="618" spans="1:46" ht="15.75" customHeight="1">
      <c r="A618" s="29"/>
      <c r="B618" s="30"/>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row>
    <row r="619" spans="1:46" ht="15.75" customHeight="1">
      <c r="A619" s="29"/>
      <c r="B619" s="30"/>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row>
    <row r="620" spans="1:46" ht="15.75" customHeight="1">
      <c r="A620" s="29"/>
      <c r="B620" s="30"/>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row>
    <row r="621" spans="1:46" ht="15.75" customHeight="1">
      <c r="A621" s="29"/>
      <c r="B621" s="30"/>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row>
    <row r="622" spans="1:46" ht="15.75" customHeight="1">
      <c r="A622" s="29"/>
      <c r="B622" s="30"/>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row>
    <row r="623" spans="1:46" ht="15.75" customHeight="1">
      <c r="A623" s="29"/>
      <c r="B623" s="30"/>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row>
    <row r="624" spans="1:46" ht="15.75" customHeight="1">
      <c r="A624" s="29"/>
      <c r="B624" s="30"/>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row>
    <row r="625" spans="1:46" ht="15.75" customHeight="1">
      <c r="A625" s="29"/>
      <c r="B625" s="30"/>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row>
    <row r="626" spans="1:46" ht="15.75" customHeight="1">
      <c r="A626" s="29"/>
      <c r="B626" s="30"/>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row>
    <row r="627" spans="1:46" ht="15.75" customHeight="1">
      <c r="A627" s="29"/>
      <c r="B627" s="30"/>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row>
    <row r="628" spans="1:46" ht="15.75" customHeight="1">
      <c r="A628" s="29"/>
      <c r="B628" s="30"/>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row>
    <row r="629" spans="1:46" ht="15.75" customHeight="1">
      <c r="A629" s="29"/>
      <c r="B629" s="30"/>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row>
    <row r="630" spans="1:46" ht="15.75" customHeight="1">
      <c r="A630" s="29"/>
      <c r="B630" s="30"/>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row>
    <row r="631" spans="1:46" ht="15.75" customHeight="1">
      <c r="A631" s="29"/>
      <c r="B631" s="30"/>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row>
    <row r="632" spans="1:46" ht="15.75" customHeight="1">
      <c r="A632" s="29"/>
      <c r="B632" s="30"/>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row>
    <row r="633" spans="1:46" ht="15.75" customHeight="1">
      <c r="A633" s="29"/>
      <c r="B633" s="30"/>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row>
    <row r="634" spans="1:46" ht="15.75" customHeight="1">
      <c r="A634" s="29"/>
      <c r="B634" s="30"/>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row>
    <row r="635" spans="1:46" ht="15.75" customHeight="1">
      <c r="A635" s="29"/>
      <c r="B635" s="30"/>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row>
    <row r="636" spans="1:46" ht="15.75" customHeight="1">
      <c r="A636" s="29"/>
      <c r="B636" s="30"/>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row>
    <row r="637" spans="1:46" ht="15.75" customHeight="1">
      <c r="A637" s="29"/>
      <c r="B637" s="30"/>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row>
    <row r="638" spans="1:46" ht="15.75" customHeight="1">
      <c r="A638" s="29"/>
      <c r="B638" s="30"/>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row>
    <row r="639" spans="1:46" ht="15.75" customHeight="1">
      <c r="A639" s="29"/>
      <c r="B639" s="30"/>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row>
    <row r="640" spans="1:46" ht="15.75" customHeight="1">
      <c r="A640" s="29"/>
      <c r="B640" s="30"/>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row>
    <row r="641" spans="1:46" ht="15.75" customHeight="1">
      <c r="A641" s="29"/>
      <c r="B641" s="30"/>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row>
    <row r="642" spans="1:46" ht="15.75" customHeight="1">
      <c r="A642" s="29"/>
      <c r="B642" s="30"/>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row>
    <row r="643" spans="1:46" ht="15.75" customHeight="1">
      <c r="A643" s="29"/>
      <c r="B643" s="30"/>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row>
    <row r="644" spans="1:46" ht="15.75" customHeight="1">
      <c r="A644" s="29"/>
      <c r="B644" s="30"/>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row>
    <row r="645" spans="1:46" ht="15.75" customHeight="1">
      <c r="A645" s="29"/>
      <c r="B645" s="30"/>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row>
    <row r="646" spans="1:46" ht="15.75" customHeight="1">
      <c r="A646" s="29"/>
      <c r="B646" s="30"/>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row>
    <row r="647" spans="1:46" ht="15.75" customHeight="1">
      <c r="A647" s="29"/>
      <c r="B647" s="30"/>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row>
    <row r="648" spans="1:46" ht="15.75" customHeight="1">
      <c r="A648" s="29"/>
      <c r="B648" s="30"/>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row>
    <row r="649" spans="1:46" ht="15.75" customHeight="1">
      <c r="A649" s="29"/>
      <c r="B649" s="30"/>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row>
    <row r="650" spans="1:46" ht="15.75" customHeight="1">
      <c r="A650" s="29"/>
      <c r="B650" s="30"/>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row>
    <row r="651" spans="1:46" ht="15.75" customHeight="1">
      <c r="A651" s="29"/>
      <c r="B651" s="30"/>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row>
    <row r="652" spans="1:46" ht="15.75" customHeight="1">
      <c r="A652" s="29"/>
      <c r="B652" s="30"/>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row>
    <row r="653" spans="1:46" ht="15.75" customHeight="1">
      <c r="A653" s="29"/>
      <c r="B653" s="30"/>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row>
    <row r="654" spans="1:46" ht="15.75" customHeight="1">
      <c r="A654" s="29"/>
      <c r="B654" s="30"/>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row>
    <row r="655" spans="1:46" ht="15.75" customHeight="1">
      <c r="A655" s="29"/>
      <c r="B655" s="30"/>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row>
    <row r="656" spans="1:46" ht="15.75" customHeight="1">
      <c r="A656" s="29"/>
      <c r="B656" s="30"/>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row>
    <row r="657" spans="1:46" ht="15.75" customHeight="1">
      <c r="A657" s="29"/>
      <c r="B657" s="30"/>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row>
    <row r="658" spans="1:46" ht="15.75" customHeight="1">
      <c r="A658" s="29"/>
      <c r="B658" s="30"/>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row>
    <row r="659" spans="1:46" ht="15.75" customHeight="1">
      <c r="A659" s="29"/>
      <c r="B659" s="30"/>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row>
    <row r="660" spans="1:46" ht="15.75" customHeight="1">
      <c r="A660" s="29"/>
      <c r="B660" s="30"/>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row>
    <row r="661" spans="1:46" ht="15.75" customHeight="1">
      <c r="A661" s="29"/>
      <c r="B661" s="30"/>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row>
    <row r="662" spans="1:46" ht="15.75" customHeight="1">
      <c r="A662" s="29"/>
      <c r="B662" s="30"/>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row>
    <row r="663" spans="1:46" ht="15.75" customHeight="1">
      <c r="A663" s="29"/>
      <c r="B663" s="30"/>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row>
    <row r="664" spans="1:46" ht="15.75" customHeight="1">
      <c r="A664" s="29"/>
      <c r="B664" s="30"/>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row>
    <row r="665" spans="1:46" ht="15.75" customHeight="1">
      <c r="A665" s="29"/>
      <c r="B665" s="30"/>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row>
    <row r="666" spans="1:46" ht="15.75" customHeight="1">
      <c r="A666" s="29"/>
      <c r="B666" s="30"/>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row>
    <row r="667" spans="1:46" ht="15.75" customHeight="1">
      <c r="A667" s="29"/>
      <c r="B667" s="30"/>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row>
    <row r="668" spans="1:46" ht="15.75" customHeight="1">
      <c r="A668" s="29"/>
      <c r="B668" s="30"/>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row>
    <row r="669" spans="1:46" ht="15.75" customHeight="1">
      <c r="A669" s="29"/>
      <c r="B669" s="30"/>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row>
    <row r="670" spans="1:46" ht="15.75" customHeight="1">
      <c r="A670" s="29"/>
      <c r="B670" s="30"/>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row>
    <row r="671" spans="1:46" ht="15.75" customHeight="1">
      <c r="A671" s="29"/>
      <c r="B671" s="30"/>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row>
    <row r="672" spans="1:46" ht="15.75" customHeight="1">
      <c r="A672" s="29"/>
      <c r="B672" s="30"/>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row>
    <row r="673" spans="1:46" ht="15.75" customHeight="1">
      <c r="A673" s="29"/>
      <c r="B673" s="30"/>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row>
    <row r="674" spans="1:46" ht="15.75" customHeight="1">
      <c r="A674" s="29"/>
      <c r="B674" s="30"/>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row>
    <row r="675" spans="1:46" ht="15.75" customHeight="1">
      <c r="A675" s="29"/>
      <c r="B675" s="30"/>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row>
    <row r="676" spans="1:46" ht="15.75" customHeight="1">
      <c r="A676" s="29"/>
      <c r="B676" s="30"/>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row>
    <row r="677" spans="1:46" ht="15.75" customHeight="1">
      <c r="A677" s="29"/>
      <c r="B677" s="30"/>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row>
    <row r="678" spans="1:46" ht="15.75" customHeight="1">
      <c r="A678" s="29"/>
      <c r="B678" s="30"/>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row>
    <row r="679" spans="1:46" ht="15.75" customHeight="1">
      <c r="A679" s="29"/>
      <c r="B679" s="30"/>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row>
    <row r="680" spans="1:46" ht="15.75" customHeight="1">
      <c r="A680" s="29"/>
      <c r="B680" s="30"/>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row>
    <row r="681" spans="1:46" ht="15.75" customHeight="1">
      <c r="A681" s="29"/>
      <c r="B681" s="30"/>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row>
    <row r="682" spans="1:46" ht="15.75" customHeight="1">
      <c r="A682" s="29"/>
      <c r="B682" s="30"/>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row>
    <row r="683" spans="1:46" ht="15.75" customHeight="1">
      <c r="A683" s="29"/>
      <c r="B683" s="30"/>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row>
    <row r="684" spans="1:46" ht="15.75" customHeight="1">
      <c r="A684" s="29"/>
      <c r="B684" s="30"/>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row>
    <row r="685" spans="1:46" ht="15.75" customHeight="1">
      <c r="A685" s="29"/>
      <c r="B685" s="30"/>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row>
    <row r="686" spans="1:46" ht="15.75" customHeight="1">
      <c r="A686" s="29"/>
      <c r="B686" s="30"/>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row>
    <row r="687" spans="1:46" ht="15.75" customHeight="1">
      <c r="A687" s="29"/>
      <c r="B687" s="30"/>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row>
    <row r="688" spans="1:46" ht="15.75" customHeight="1">
      <c r="A688" s="29"/>
      <c r="B688" s="30"/>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row>
    <row r="689" spans="1:46" ht="15.75" customHeight="1">
      <c r="A689" s="29"/>
      <c r="B689" s="30"/>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row>
    <row r="690" spans="1:46" ht="15.75" customHeight="1">
      <c r="A690" s="29"/>
      <c r="B690" s="30"/>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row>
    <row r="691" spans="1:46" ht="15.75" customHeight="1">
      <c r="A691" s="29"/>
      <c r="B691" s="30"/>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row>
    <row r="692" spans="1:46" ht="15.75" customHeight="1">
      <c r="A692" s="29"/>
      <c r="B692" s="30"/>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row>
    <row r="693" spans="1:46" ht="15.75" customHeight="1">
      <c r="A693" s="29"/>
      <c r="B693" s="30"/>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row>
    <row r="694" spans="1:46" ht="15.75" customHeight="1">
      <c r="A694" s="29"/>
      <c r="B694" s="30"/>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row>
    <row r="695" spans="1:46" ht="15.75" customHeight="1">
      <c r="A695" s="29"/>
      <c r="B695" s="30"/>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row>
    <row r="696" spans="1:46" ht="15.75" customHeight="1">
      <c r="A696" s="29"/>
      <c r="B696" s="30"/>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row>
    <row r="697" spans="1:46" ht="15.75" customHeight="1">
      <c r="A697" s="29"/>
      <c r="B697" s="30"/>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row>
    <row r="698" spans="1:46" ht="15.75" customHeight="1">
      <c r="A698" s="29"/>
      <c r="B698" s="30"/>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row>
    <row r="699" spans="1:46" ht="15.75" customHeight="1">
      <c r="A699" s="29"/>
      <c r="B699" s="30"/>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row>
    <row r="700" spans="1:46" ht="15.75" customHeight="1">
      <c r="A700" s="29"/>
      <c r="B700" s="30"/>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row>
    <row r="701" spans="1:46" ht="15.75" customHeight="1">
      <c r="A701" s="29"/>
      <c r="B701" s="30"/>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row>
    <row r="702" spans="1:46" ht="15.75" customHeight="1">
      <c r="A702" s="29"/>
      <c r="B702" s="30"/>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row>
    <row r="703" spans="1:46" ht="15.75" customHeight="1">
      <c r="A703" s="29"/>
      <c r="B703" s="30"/>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row>
    <row r="704" spans="1:46" ht="15.75" customHeight="1">
      <c r="A704" s="29"/>
      <c r="B704" s="30"/>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row>
    <row r="705" spans="1:46" ht="15.75" customHeight="1">
      <c r="A705" s="29"/>
      <c r="B705" s="30"/>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row>
    <row r="706" spans="1:46" ht="15.75" customHeight="1">
      <c r="A706" s="29"/>
      <c r="B706" s="30"/>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row>
    <row r="707" spans="1:46" ht="15.75" customHeight="1">
      <c r="A707" s="29"/>
      <c r="B707" s="30"/>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row>
    <row r="708" spans="1:46" ht="15.75" customHeight="1">
      <c r="A708" s="29"/>
      <c r="B708" s="30"/>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row>
    <row r="709" spans="1:46" ht="15.75" customHeight="1">
      <c r="A709" s="29"/>
      <c r="B709" s="30"/>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row>
    <row r="710" spans="1:46" ht="15.75" customHeight="1">
      <c r="A710" s="29"/>
      <c r="B710" s="30"/>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row>
    <row r="711" spans="1:46" ht="15.75" customHeight="1">
      <c r="A711" s="29"/>
      <c r="B711" s="30"/>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row>
    <row r="712" spans="1:46" ht="15.75" customHeight="1">
      <c r="A712" s="29"/>
      <c r="B712" s="30"/>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row>
    <row r="713" spans="1:46" ht="15.75" customHeight="1">
      <c r="A713" s="29"/>
      <c r="B713" s="30"/>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row>
    <row r="714" spans="1:46" ht="15.75" customHeight="1">
      <c r="A714" s="29"/>
      <c r="B714" s="30"/>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row>
    <row r="715" spans="1:46" ht="15.75" customHeight="1">
      <c r="A715" s="29"/>
      <c r="B715" s="30"/>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row>
    <row r="716" spans="1:46" ht="15.75" customHeight="1">
      <c r="A716" s="29"/>
      <c r="B716" s="30"/>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row>
    <row r="717" spans="1:46" ht="15.75" customHeight="1">
      <c r="A717" s="29"/>
      <c r="B717" s="30"/>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row>
    <row r="718" spans="1:46" ht="15.75" customHeight="1">
      <c r="A718" s="29"/>
      <c r="B718" s="30"/>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row>
    <row r="719" spans="1:46" ht="15.75" customHeight="1">
      <c r="A719" s="29"/>
      <c r="B719" s="30"/>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row>
    <row r="720" spans="1:46" ht="15.75" customHeight="1">
      <c r="A720" s="29"/>
      <c r="B720" s="30"/>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row>
    <row r="721" spans="1:46" ht="15.75" customHeight="1">
      <c r="A721" s="29"/>
      <c r="B721" s="30"/>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row>
    <row r="722" spans="1:46" ht="15.75" customHeight="1">
      <c r="A722" s="29"/>
      <c r="B722" s="30"/>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row>
    <row r="723" spans="1:46" ht="15.75" customHeight="1">
      <c r="A723" s="29"/>
      <c r="B723" s="30"/>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row>
    <row r="724" spans="1:46" ht="15.75" customHeight="1">
      <c r="A724" s="29"/>
      <c r="B724" s="30"/>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row>
    <row r="725" spans="1:46" ht="15.75" customHeight="1">
      <c r="A725" s="29"/>
      <c r="B725" s="30"/>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row>
    <row r="726" spans="1:46" ht="15.75" customHeight="1">
      <c r="A726" s="29"/>
      <c r="B726" s="30"/>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row>
    <row r="727" spans="1:46" ht="15.75" customHeight="1">
      <c r="A727" s="29"/>
      <c r="B727" s="30"/>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row>
    <row r="728" spans="1:46" ht="15.75" customHeight="1">
      <c r="A728" s="29"/>
      <c r="B728" s="30"/>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row>
    <row r="729" spans="1:46" ht="15.75" customHeight="1">
      <c r="A729" s="29"/>
      <c r="B729" s="30"/>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row>
    <row r="730" spans="1:46" ht="15.75" customHeight="1">
      <c r="A730" s="29"/>
      <c r="B730" s="30"/>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row>
    <row r="731" spans="1:46" ht="15.75" customHeight="1">
      <c r="A731" s="29"/>
      <c r="B731" s="30"/>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row>
    <row r="732" spans="1:46" ht="15.75" customHeight="1">
      <c r="A732" s="29"/>
      <c r="B732" s="30"/>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row>
    <row r="733" spans="1:46" ht="15.75" customHeight="1">
      <c r="A733" s="29"/>
      <c r="B733" s="30"/>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row>
    <row r="734" spans="1:46" ht="15.75" customHeight="1">
      <c r="A734" s="29"/>
      <c r="B734" s="30"/>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row>
    <row r="735" spans="1:46" ht="15.75" customHeight="1">
      <c r="A735" s="29"/>
      <c r="B735" s="30"/>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row>
    <row r="736" spans="1:46" ht="15.75" customHeight="1">
      <c r="A736" s="29"/>
      <c r="B736" s="30"/>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row>
    <row r="737" spans="1:46" ht="15.75" customHeight="1">
      <c r="A737" s="29"/>
      <c r="B737" s="30"/>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row>
    <row r="738" spans="1:46" ht="15.75" customHeight="1">
      <c r="A738" s="29"/>
      <c r="B738" s="30"/>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row>
    <row r="739" spans="1:46" ht="15.75" customHeight="1">
      <c r="A739" s="29"/>
      <c r="B739" s="30"/>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row>
    <row r="740" spans="1:46" ht="15.75" customHeight="1">
      <c r="A740" s="29"/>
      <c r="B740" s="30"/>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row>
    <row r="741" spans="1:46" ht="15.75" customHeight="1">
      <c r="A741" s="29"/>
      <c r="B741" s="30"/>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row>
    <row r="742" spans="1:46" ht="15.75" customHeight="1">
      <c r="A742" s="29"/>
      <c r="B742" s="30"/>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row>
    <row r="743" spans="1:46" ht="15.75" customHeight="1">
      <c r="A743" s="29"/>
      <c r="B743" s="30"/>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row>
    <row r="744" spans="1:46" ht="15.75" customHeight="1">
      <c r="A744" s="29"/>
      <c r="B744" s="30"/>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row>
    <row r="745" spans="1:46" ht="15.75" customHeight="1">
      <c r="A745" s="29"/>
      <c r="B745" s="30"/>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row>
    <row r="746" spans="1:46" ht="15.75" customHeight="1">
      <c r="A746" s="29"/>
      <c r="B746" s="30"/>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row>
    <row r="747" spans="1:46" ht="15.75" customHeight="1">
      <c r="A747" s="29"/>
      <c r="B747" s="30"/>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row>
    <row r="748" spans="1:46" ht="15.75" customHeight="1">
      <c r="A748" s="29"/>
      <c r="B748" s="30"/>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row>
    <row r="749" spans="1:46" ht="15.75" customHeight="1">
      <c r="A749" s="29"/>
      <c r="B749" s="30"/>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row>
    <row r="750" spans="1:46" ht="15.75" customHeight="1">
      <c r="A750" s="29"/>
      <c r="B750" s="30"/>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row>
    <row r="751" spans="1:46" ht="15.75" customHeight="1">
      <c r="A751" s="29"/>
      <c r="B751" s="30"/>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row>
    <row r="752" spans="1:46" ht="15.75" customHeight="1">
      <c r="A752" s="29"/>
      <c r="B752" s="30"/>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row>
    <row r="753" spans="1:46" ht="15.75" customHeight="1">
      <c r="A753" s="29"/>
      <c r="B753" s="30"/>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row>
    <row r="754" spans="1:46" ht="15.75" customHeight="1">
      <c r="A754" s="29"/>
      <c r="B754" s="30"/>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row>
    <row r="755" spans="1:46" ht="15.75" customHeight="1">
      <c r="A755" s="29"/>
      <c r="B755" s="30"/>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row>
    <row r="756" spans="1:46" ht="15.75" customHeight="1">
      <c r="A756" s="29"/>
      <c r="B756" s="30"/>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row>
    <row r="757" spans="1:46" ht="15.75" customHeight="1">
      <c r="A757" s="29"/>
      <c r="B757" s="30"/>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row>
    <row r="758" spans="1:46" ht="15.75" customHeight="1">
      <c r="A758" s="29"/>
      <c r="B758" s="30"/>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row>
    <row r="759" spans="1:46" ht="15.75" customHeight="1">
      <c r="A759" s="29"/>
      <c r="B759" s="30"/>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row>
    <row r="760" spans="1:46" ht="15.75" customHeight="1">
      <c r="A760" s="29"/>
      <c r="B760" s="30"/>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row>
    <row r="761" spans="1:46" ht="15.75" customHeight="1">
      <c r="A761" s="29"/>
      <c r="B761" s="30"/>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row>
    <row r="762" spans="1:46" ht="15.75" customHeight="1">
      <c r="A762" s="29"/>
      <c r="B762" s="30"/>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row>
    <row r="763" spans="1:46" ht="15.75" customHeight="1">
      <c r="A763" s="29"/>
      <c r="B763" s="30"/>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row>
    <row r="764" spans="1:46" ht="15.75" customHeight="1">
      <c r="A764" s="29"/>
      <c r="B764" s="30"/>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row>
    <row r="765" spans="1:46" ht="15.75" customHeight="1">
      <c r="A765" s="29"/>
      <c r="B765" s="30"/>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row>
    <row r="766" spans="1:46" ht="15.75" customHeight="1">
      <c r="A766" s="29"/>
      <c r="B766" s="30"/>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row>
    <row r="767" spans="1:46" ht="15.75" customHeight="1">
      <c r="A767" s="29"/>
      <c r="B767" s="30"/>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row>
    <row r="768" spans="1:46" ht="15.75" customHeight="1">
      <c r="A768" s="29"/>
      <c r="B768" s="30"/>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row>
    <row r="769" spans="1:46" ht="15.75" customHeight="1">
      <c r="A769" s="29"/>
      <c r="B769" s="30"/>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row>
    <row r="770" spans="1:46" ht="15.75" customHeight="1">
      <c r="A770" s="29"/>
      <c r="B770" s="30"/>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row>
    <row r="771" spans="1:46" ht="15.75" customHeight="1">
      <c r="A771" s="29"/>
      <c r="B771" s="30"/>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row>
    <row r="772" spans="1:46" ht="15.75" customHeight="1">
      <c r="A772" s="29"/>
      <c r="B772" s="30"/>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row>
    <row r="773" spans="1:46" ht="15.75" customHeight="1">
      <c r="A773" s="29"/>
      <c r="B773" s="30"/>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row>
    <row r="774" spans="1:46" ht="15.75" customHeight="1">
      <c r="A774" s="29"/>
      <c r="B774" s="30"/>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row>
    <row r="775" spans="1:46" ht="15.75" customHeight="1">
      <c r="A775" s="29"/>
      <c r="B775" s="30"/>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row>
    <row r="776" spans="1:46" ht="15.75" customHeight="1">
      <c r="A776" s="29"/>
      <c r="B776" s="30"/>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row>
    <row r="777" spans="1:46" ht="15.75" customHeight="1">
      <c r="A777" s="29"/>
      <c r="B777" s="30"/>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row>
    <row r="778" spans="1:46" ht="15.75" customHeight="1">
      <c r="A778" s="29"/>
      <c r="B778" s="30"/>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row>
    <row r="779" spans="1:46" ht="15.75" customHeight="1">
      <c r="A779" s="29"/>
      <c r="B779" s="30"/>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row>
    <row r="780" spans="1:46" ht="15.75" customHeight="1">
      <c r="A780" s="29"/>
      <c r="B780" s="30"/>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row>
    <row r="781" spans="1:46" ht="15.75" customHeight="1">
      <c r="A781" s="29"/>
      <c r="B781" s="30"/>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row>
    <row r="782" spans="1:46" ht="15.75" customHeight="1">
      <c r="A782" s="29"/>
      <c r="B782" s="30"/>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row>
    <row r="783" spans="1:46" ht="15.75" customHeight="1">
      <c r="A783" s="29"/>
      <c r="B783" s="30"/>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row>
    <row r="784" spans="1:46" ht="15.75" customHeight="1">
      <c r="A784" s="29"/>
      <c r="B784" s="30"/>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row>
    <row r="785" spans="1:46" ht="15.75" customHeight="1">
      <c r="A785" s="29"/>
      <c r="B785" s="30"/>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row>
    <row r="786" spans="1:46" ht="15.75" customHeight="1">
      <c r="A786" s="29"/>
      <c r="B786" s="30"/>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row>
    <row r="787" spans="1:46" ht="15.75" customHeight="1">
      <c r="A787" s="29"/>
      <c r="B787" s="30"/>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row>
    <row r="788" spans="1:46" ht="15.75" customHeight="1">
      <c r="A788" s="29"/>
      <c r="B788" s="30"/>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row>
    <row r="789" spans="1:46" ht="15.75" customHeight="1">
      <c r="A789" s="29"/>
      <c r="B789" s="30"/>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row>
    <row r="790" spans="1:46" ht="15.75" customHeight="1">
      <c r="A790" s="29"/>
      <c r="B790" s="30"/>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row>
    <row r="791" spans="1:46" ht="15.75" customHeight="1">
      <c r="A791" s="29"/>
      <c r="B791" s="30"/>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row>
    <row r="792" spans="1:46" ht="15.75" customHeight="1">
      <c r="A792" s="29"/>
      <c r="B792" s="30"/>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row>
    <row r="793" spans="1:46" ht="15.75" customHeight="1">
      <c r="A793" s="29"/>
      <c r="B793" s="30"/>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row>
    <row r="794" spans="1:46" ht="15.75" customHeight="1">
      <c r="A794" s="29"/>
      <c r="B794" s="30"/>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row>
    <row r="795" spans="1:46" ht="15.75" customHeight="1">
      <c r="A795" s="29"/>
      <c r="B795" s="30"/>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row>
    <row r="796" spans="1:46" ht="15.75" customHeight="1">
      <c r="A796" s="29"/>
      <c r="B796" s="30"/>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row>
    <row r="797" spans="1:46" ht="15.75" customHeight="1">
      <c r="A797" s="29"/>
      <c r="B797" s="30"/>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row>
    <row r="798" spans="1:46" ht="15.75" customHeight="1">
      <c r="A798" s="29"/>
      <c r="B798" s="30"/>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row>
    <row r="799" spans="1:46" ht="15.75" customHeight="1">
      <c r="A799" s="29"/>
      <c r="B799" s="30"/>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row>
    <row r="800" spans="1:46" ht="15.75" customHeight="1">
      <c r="A800" s="29"/>
      <c r="B800" s="30"/>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row>
    <row r="801" spans="1:46" ht="15.75" customHeight="1">
      <c r="A801" s="29"/>
      <c r="B801" s="30"/>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row>
    <row r="802" spans="1:46" ht="15.75" customHeight="1">
      <c r="A802" s="29"/>
      <c r="B802" s="30"/>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row>
    <row r="803" spans="1:46" ht="15.75" customHeight="1">
      <c r="A803" s="29"/>
      <c r="B803" s="30"/>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row>
    <row r="804" spans="1:46" ht="15.75" customHeight="1">
      <c r="A804" s="29"/>
      <c r="B804" s="30"/>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row>
    <row r="805" spans="1:46" ht="15.75" customHeight="1">
      <c r="A805" s="29"/>
      <c r="B805" s="30"/>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row>
    <row r="806" spans="1:46" ht="15.75" customHeight="1">
      <c r="A806" s="29"/>
      <c r="B806" s="30"/>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row>
    <row r="807" spans="1:46" ht="15.75" customHeight="1">
      <c r="A807" s="29"/>
      <c r="B807" s="30"/>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row>
    <row r="808" spans="1:46" ht="15.75" customHeight="1">
      <c r="A808" s="29"/>
      <c r="B808" s="30"/>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row>
    <row r="809" spans="1:46" ht="15.75" customHeight="1">
      <c r="A809" s="29"/>
      <c r="B809" s="30"/>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row>
    <row r="810" spans="1:46" ht="15.75" customHeight="1">
      <c r="A810" s="29"/>
      <c r="B810" s="30"/>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row>
    <row r="811" spans="1:46" ht="15.75" customHeight="1">
      <c r="A811" s="29"/>
      <c r="B811" s="30"/>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row>
    <row r="812" spans="1:46" ht="15.75" customHeight="1">
      <c r="A812" s="29"/>
      <c r="B812" s="30"/>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row>
    <row r="813" spans="1:46" ht="15.75" customHeight="1">
      <c r="A813" s="29"/>
      <c r="B813" s="30"/>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row>
    <row r="814" spans="1:46" ht="15.75" customHeight="1">
      <c r="A814" s="29"/>
      <c r="B814" s="30"/>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row>
    <row r="815" spans="1:46" ht="15.75" customHeight="1">
      <c r="A815" s="29"/>
      <c r="B815" s="30"/>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row>
    <row r="816" spans="1:46" ht="15.75" customHeight="1">
      <c r="A816" s="29"/>
      <c r="B816" s="30"/>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row>
    <row r="817" spans="1:46" ht="15.75" customHeight="1">
      <c r="A817" s="29"/>
      <c r="B817" s="30"/>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row>
    <row r="818" spans="1:46" ht="15.75" customHeight="1">
      <c r="A818" s="29"/>
      <c r="B818" s="30"/>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row>
    <row r="819" spans="1:46" ht="15.75" customHeight="1">
      <c r="A819" s="29"/>
      <c r="B819" s="30"/>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row>
    <row r="820" spans="1:46" ht="15.75" customHeight="1">
      <c r="A820" s="29"/>
      <c r="B820" s="30"/>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row>
    <row r="821" spans="1:46" ht="15.75" customHeight="1">
      <c r="A821" s="29"/>
      <c r="B821" s="30"/>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row>
    <row r="822" spans="1:46" ht="15.75" customHeight="1">
      <c r="A822" s="29"/>
      <c r="B822" s="30"/>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row>
    <row r="823" spans="1:46" ht="15.75" customHeight="1">
      <c r="A823" s="29"/>
      <c r="B823" s="30"/>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row>
    <row r="824" spans="1:46" ht="15.75" customHeight="1">
      <c r="A824" s="29"/>
      <c r="B824" s="30"/>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row>
    <row r="825" spans="1:46" ht="15.75" customHeight="1">
      <c r="A825" s="29"/>
      <c r="B825" s="30"/>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row>
    <row r="826" spans="1:46" ht="15.75" customHeight="1">
      <c r="A826" s="29"/>
      <c r="B826" s="30"/>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row>
    <row r="827" spans="1:46" ht="15.75" customHeight="1">
      <c r="A827" s="29"/>
      <c r="B827" s="30"/>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row>
    <row r="828" spans="1:46" ht="15.75" customHeight="1">
      <c r="A828" s="29"/>
      <c r="B828" s="30"/>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row>
    <row r="829" spans="1:46" ht="15.75" customHeight="1">
      <c r="A829" s="29"/>
      <c r="B829" s="30"/>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row>
    <row r="830" spans="1:46" ht="15.75" customHeight="1">
      <c r="A830" s="29"/>
      <c r="B830" s="30"/>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row>
    <row r="831" spans="1:46" ht="15.75" customHeight="1">
      <c r="A831" s="29"/>
      <c r="B831" s="30"/>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row>
    <row r="832" spans="1:46" ht="15.75" customHeight="1">
      <c r="A832" s="29"/>
      <c r="B832" s="30"/>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row>
    <row r="833" spans="1:46" ht="15.75" customHeight="1">
      <c r="A833" s="29"/>
      <c r="B833" s="30"/>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row>
    <row r="834" spans="1:46" ht="15.75" customHeight="1">
      <c r="A834" s="29"/>
      <c r="B834" s="30"/>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row>
    <row r="835" spans="1:46" ht="15.75" customHeight="1">
      <c r="A835" s="29"/>
      <c r="B835" s="30"/>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row>
    <row r="836" spans="1:46" ht="15.75" customHeight="1">
      <c r="A836" s="29"/>
      <c r="B836" s="30"/>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row>
    <row r="837" spans="1:46" ht="15.75" customHeight="1">
      <c r="A837" s="29"/>
      <c r="B837" s="30"/>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row>
    <row r="838" spans="1:46" ht="15.75" customHeight="1">
      <c r="A838" s="29"/>
      <c r="B838" s="30"/>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row>
    <row r="839" spans="1:46" ht="15.75" customHeight="1">
      <c r="A839" s="29"/>
      <c r="B839" s="30"/>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row>
    <row r="840" spans="1:46" ht="15.75" customHeight="1">
      <c r="A840" s="29"/>
      <c r="B840" s="30"/>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row>
    <row r="841" spans="1:46" ht="15.75" customHeight="1">
      <c r="A841" s="29"/>
      <c r="B841" s="30"/>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row>
    <row r="842" spans="1:46" ht="15.75" customHeight="1">
      <c r="A842" s="29"/>
      <c r="B842" s="30"/>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row>
    <row r="843" spans="1:46" ht="15.75" customHeight="1">
      <c r="A843" s="29"/>
      <c r="B843" s="30"/>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row>
    <row r="844" spans="1:46" ht="15.75" customHeight="1">
      <c r="A844" s="29"/>
      <c r="B844" s="30"/>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row>
    <row r="845" spans="1:46" ht="15.75" customHeight="1">
      <c r="A845" s="29"/>
      <c r="B845" s="30"/>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row>
    <row r="846" spans="1:46" ht="15.75" customHeight="1">
      <c r="A846" s="29"/>
      <c r="B846" s="30"/>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row>
    <row r="847" spans="1:46" ht="15.75" customHeight="1">
      <c r="A847" s="29"/>
      <c r="B847" s="30"/>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row>
    <row r="848" spans="1:46" ht="15.75" customHeight="1">
      <c r="A848" s="29"/>
      <c r="B848" s="30"/>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row>
    <row r="849" spans="1:46" ht="15.75" customHeight="1">
      <c r="A849" s="29"/>
      <c r="B849" s="30"/>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row>
    <row r="850" spans="1:46" ht="15.75" customHeight="1">
      <c r="A850" s="29"/>
      <c r="B850" s="30"/>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row>
    <row r="851" spans="1:46" ht="15.75" customHeight="1">
      <c r="A851" s="29"/>
      <c r="B851" s="30"/>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row>
    <row r="852" spans="1:46" ht="15.75" customHeight="1">
      <c r="A852" s="29"/>
      <c r="B852" s="30"/>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row>
    <row r="853" spans="1:46" ht="15.75" customHeight="1">
      <c r="A853" s="29"/>
      <c r="B853" s="30"/>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row>
    <row r="854" spans="1:46" ht="15.75" customHeight="1">
      <c r="A854" s="29"/>
      <c r="B854" s="30"/>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row>
    <row r="855" spans="1:46" ht="15.75" customHeight="1">
      <c r="A855" s="29"/>
      <c r="B855" s="30"/>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row>
    <row r="856" spans="1:46" ht="15.75" customHeight="1">
      <c r="A856" s="29"/>
      <c r="B856" s="30"/>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row>
    <row r="857" spans="1:46" ht="15.75" customHeight="1">
      <c r="A857" s="29"/>
      <c r="B857" s="30"/>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row>
    <row r="858" spans="1:46" ht="15.75" customHeight="1">
      <c r="A858" s="29"/>
      <c r="B858" s="30"/>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row>
    <row r="859" spans="1:46" ht="15.75" customHeight="1">
      <c r="A859" s="29"/>
      <c r="B859" s="30"/>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row>
    <row r="860" spans="1:46" ht="15.75" customHeight="1">
      <c r="A860" s="29"/>
      <c r="B860" s="30"/>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row>
    <row r="861" spans="1:46" ht="15.75" customHeight="1">
      <c r="A861" s="29"/>
      <c r="B861" s="30"/>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row>
    <row r="862" spans="1:46" ht="15.75" customHeight="1">
      <c r="A862" s="29"/>
      <c r="B862" s="30"/>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row>
    <row r="863" spans="1:46" ht="15.75" customHeight="1">
      <c r="A863" s="29"/>
      <c r="B863" s="30"/>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row>
    <row r="864" spans="1:46" ht="15.75" customHeight="1">
      <c r="A864" s="29"/>
      <c r="B864" s="30"/>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row>
    <row r="865" spans="1:46" ht="15.75" customHeight="1">
      <c r="A865" s="29"/>
      <c r="B865" s="30"/>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row>
    <row r="866" spans="1:46" ht="15.75" customHeight="1">
      <c r="A866" s="29"/>
      <c r="B866" s="30"/>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row>
    <row r="867" spans="1:46" ht="15.75" customHeight="1">
      <c r="A867" s="29"/>
      <c r="B867" s="30"/>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row>
    <row r="868" spans="1:46" ht="15.75" customHeight="1">
      <c r="A868" s="29"/>
      <c r="B868" s="30"/>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row>
    <row r="869" spans="1:46" ht="15.75" customHeight="1">
      <c r="A869" s="29"/>
      <c r="B869" s="30"/>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row>
    <row r="870" spans="1:46" ht="15.75" customHeight="1">
      <c r="A870" s="29"/>
      <c r="B870" s="30"/>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row>
    <row r="871" spans="1:46" ht="15.75" customHeight="1">
      <c r="A871" s="29"/>
      <c r="B871" s="30"/>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row>
    <row r="872" spans="1:46" ht="15.75" customHeight="1">
      <c r="A872" s="29"/>
      <c r="B872" s="30"/>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row>
    <row r="873" spans="1:46" ht="15.75" customHeight="1">
      <c r="A873" s="29"/>
      <c r="B873" s="30"/>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row>
    <row r="874" spans="1:46" ht="15.75" customHeight="1">
      <c r="A874" s="29"/>
      <c r="B874" s="30"/>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row>
    <row r="875" spans="1:46" ht="15.75" customHeight="1">
      <c r="A875" s="29"/>
      <c r="B875" s="30"/>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row>
    <row r="876" spans="1:46" ht="15.75" customHeight="1">
      <c r="A876" s="29"/>
      <c r="B876" s="30"/>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row>
    <row r="877" spans="1:46" ht="15.75" customHeight="1">
      <c r="A877" s="29"/>
      <c r="B877" s="30"/>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row>
    <row r="878" spans="1:46" ht="15.75" customHeight="1">
      <c r="A878" s="29"/>
      <c r="B878" s="30"/>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row>
    <row r="879" spans="1:46" ht="15.75" customHeight="1">
      <c r="A879" s="29"/>
      <c r="B879" s="30"/>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row>
    <row r="880" spans="1:46" ht="15.75" customHeight="1">
      <c r="A880" s="29"/>
      <c r="B880" s="30"/>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row>
    <row r="881" spans="1:46" ht="15.75" customHeight="1">
      <c r="A881" s="29"/>
      <c r="B881" s="30"/>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row>
    <row r="882" spans="1:46" ht="15.75" customHeight="1">
      <c r="A882" s="29"/>
      <c r="B882" s="30"/>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row>
    <row r="883" spans="1:46" ht="15.75" customHeight="1">
      <c r="A883" s="29"/>
      <c r="B883" s="30"/>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row>
    <row r="884" spans="1:46" ht="15.75" customHeight="1">
      <c r="A884" s="29"/>
      <c r="B884" s="30"/>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row>
    <row r="885" spans="1:46" ht="15.75" customHeight="1">
      <c r="A885" s="29"/>
      <c r="B885" s="30"/>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row>
    <row r="886" spans="1:46" ht="15.75" customHeight="1">
      <c r="A886" s="29"/>
      <c r="B886" s="30"/>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row>
    <row r="887" spans="1:46" ht="15.75" customHeight="1">
      <c r="A887" s="29"/>
      <c r="B887" s="30"/>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row>
    <row r="888" spans="1:46" ht="15.75" customHeight="1">
      <c r="A888" s="29"/>
      <c r="B888" s="30"/>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row>
    <row r="889" spans="1:46" ht="15.75" customHeight="1">
      <c r="A889" s="29"/>
      <c r="B889" s="30"/>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row>
    <row r="890" spans="1:46" ht="15.75" customHeight="1">
      <c r="A890" s="29"/>
      <c r="B890" s="30"/>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row>
    <row r="891" spans="1:46" ht="15.75" customHeight="1">
      <c r="A891" s="29"/>
      <c r="B891" s="30"/>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row>
    <row r="892" spans="1:46" ht="15.75" customHeight="1">
      <c r="A892" s="29"/>
      <c r="B892" s="30"/>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row>
    <row r="893" spans="1:46" ht="15.75" customHeight="1">
      <c r="A893" s="29"/>
      <c r="B893" s="30"/>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row>
    <row r="894" spans="1:46" ht="15.75" customHeight="1">
      <c r="A894" s="29"/>
      <c r="B894" s="30"/>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row>
    <row r="895" spans="1:46" ht="15.75" customHeight="1">
      <c r="A895" s="29"/>
      <c r="B895" s="30"/>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row>
    <row r="896" spans="1:46" ht="15.75" customHeight="1">
      <c r="A896" s="29"/>
      <c r="B896" s="30"/>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row>
    <row r="897" spans="1:46" ht="15.75" customHeight="1">
      <c r="A897" s="29"/>
      <c r="B897" s="30"/>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row>
    <row r="898" spans="1:46" ht="15.75" customHeight="1">
      <c r="A898" s="29"/>
      <c r="B898" s="30"/>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row>
    <row r="899" spans="1:46" ht="15.75" customHeight="1">
      <c r="A899" s="29"/>
      <c r="B899" s="30"/>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row>
    <row r="900" spans="1:46" ht="15.75" customHeight="1">
      <c r="A900" s="29"/>
      <c r="B900" s="30"/>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row>
    <row r="901" spans="1:46" ht="15.75" customHeight="1">
      <c r="A901" s="29"/>
      <c r="B901" s="30"/>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row>
    <row r="902" spans="1:46" ht="15.75" customHeight="1">
      <c r="A902" s="29"/>
      <c r="B902" s="30"/>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row>
    <row r="903" spans="1:46" ht="15.75" customHeight="1">
      <c r="A903" s="29"/>
      <c r="B903" s="30"/>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row>
    <row r="904" spans="1:46" ht="15.75" customHeight="1">
      <c r="A904" s="29"/>
      <c r="B904" s="30"/>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row>
    <row r="905" spans="1:46" ht="15.75" customHeight="1">
      <c r="A905" s="29"/>
      <c r="B905" s="30"/>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row>
    <row r="906" spans="1:46" ht="15.75" customHeight="1">
      <c r="A906" s="29"/>
      <c r="B906" s="30"/>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row>
    <row r="907" spans="1:46" ht="15.75" customHeight="1">
      <c r="A907" s="29"/>
      <c r="B907" s="30"/>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row>
    <row r="908" spans="1:46" ht="15.75" customHeight="1">
      <c r="A908" s="29"/>
      <c r="B908" s="30"/>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row>
    <row r="909" spans="1:46" ht="15.75" customHeight="1">
      <c r="A909" s="29"/>
      <c r="B909" s="30"/>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row>
    <row r="910" spans="1:46" ht="15.75" customHeight="1">
      <c r="A910" s="29"/>
      <c r="B910" s="30"/>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row>
    <row r="911" spans="1:46" ht="15.75" customHeight="1">
      <c r="A911" s="29"/>
      <c r="B911" s="30"/>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row>
    <row r="912" spans="1:46" ht="15.75" customHeight="1">
      <c r="A912" s="29"/>
      <c r="B912" s="30"/>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row>
    <row r="913" spans="1:46" ht="15.75" customHeight="1">
      <c r="A913" s="29"/>
      <c r="B913" s="30"/>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row>
    <row r="914" spans="1:46" ht="15.75" customHeight="1">
      <c r="A914" s="29"/>
      <c r="B914" s="30"/>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row>
    <row r="915" spans="1:46" ht="15.75" customHeight="1">
      <c r="A915" s="29"/>
      <c r="B915" s="30"/>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row>
    <row r="916" spans="1:46" ht="15.75" customHeight="1">
      <c r="A916" s="29"/>
      <c r="B916" s="30"/>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row>
    <row r="917" spans="1:46" ht="15.75" customHeight="1">
      <c r="A917" s="29"/>
      <c r="B917" s="30"/>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row>
    <row r="918" spans="1:46" ht="15.75" customHeight="1">
      <c r="A918" s="29"/>
      <c r="B918" s="30"/>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row>
    <row r="919" spans="1:46" ht="15.75" customHeight="1">
      <c r="A919" s="29"/>
      <c r="B919" s="30"/>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row>
    <row r="920" spans="1:46" ht="15.75" customHeight="1">
      <c r="A920" s="29"/>
      <c r="B920" s="30"/>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row>
    <row r="921" spans="1:46" ht="15.75" customHeight="1">
      <c r="A921" s="29"/>
      <c r="B921" s="30"/>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row>
    <row r="922" spans="1:46" ht="15.75" customHeight="1">
      <c r="A922" s="29"/>
      <c r="B922" s="30"/>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row>
    <row r="923" spans="1:46" ht="15.75" customHeight="1">
      <c r="A923" s="29"/>
      <c r="B923" s="30"/>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row>
    <row r="924" spans="1:46" ht="15.75" customHeight="1">
      <c r="A924" s="29"/>
      <c r="B924" s="30"/>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row>
    <row r="925" spans="1:46" ht="15.75" customHeight="1">
      <c r="A925" s="29"/>
      <c r="B925" s="30"/>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row>
    <row r="926" spans="1:46" ht="15.75" customHeight="1">
      <c r="A926" s="29"/>
      <c r="B926" s="30"/>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row>
    <row r="927" spans="1:46" ht="15.75" customHeight="1">
      <c r="A927" s="29"/>
      <c r="B927" s="30"/>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row>
    <row r="928" spans="1:46" ht="15.75" customHeight="1">
      <c r="A928" s="29"/>
      <c r="B928" s="30"/>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row>
    <row r="929" spans="1:46" ht="15.75" customHeight="1">
      <c r="A929" s="29"/>
      <c r="B929" s="30"/>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row>
    <row r="930" spans="1:46" ht="15.75" customHeight="1">
      <c r="A930" s="29"/>
      <c r="B930" s="30"/>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row>
    <row r="931" spans="1:46" ht="15.75" customHeight="1">
      <c r="A931" s="29"/>
      <c r="B931" s="30"/>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row>
    <row r="932" spans="1:46" ht="15.75" customHeight="1">
      <c r="A932" s="29"/>
      <c r="B932" s="30"/>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row>
    <row r="933" spans="1:46" ht="15.75" customHeight="1">
      <c r="A933" s="29"/>
      <c r="B933" s="30"/>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row>
    <row r="934" spans="1:46" ht="15.75" customHeight="1">
      <c r="A934" s="29"/>
      <c r="B934" s="30"/>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row>
    <row r="935" spans="1:46" ht="15.75" customHeight="1">
      <c r="A935" s="29"/>
      <c r="B935" s="30"/>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row>
    <row r="936" spans="1:46" ht="15.75" customHeight="1">
      <c r="A936" s="29"/>
      <c r="B936" s="30"/>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row>
    <row r="937" spans="1:46" ht="15.75" customHeight="1">
      <c r="A937" s="29"/>
      <c r="B937" s="30"/>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row>
    <row r="938" spans="1:46" ht="15.75" customHeight="1">
      <c r="A938" s="29"/>
      <c r="B938" s="30"/>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row>
    <row r="939" spans="1:46" ht="15.75" customHeight="1">
      <c r="A939" s="29"/>
      <c r="B939" s="30"/>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row>
    <row r="940" spans="1:46" ht="15.75" customHeight="1">
      <c r="A940" s="29"/>
      <c r="B940" s="30"/>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row>
    <row r="941" spans="1:46" ht="15.75" customHeight="1">
      <c r="A941" s="29"/>
      <c r="B941" s="30"/>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row>
    <row r="942" spans="1:46" ht="15.75" customHeight="1">
      <c r="A942" s="29"/>
      <c r="B942" s="30"/>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row>
    <row r="943" spans="1:46" ht="15.75" customHeight="1">
      <c r="A943" s="29"/>
      <c r="B943" s="30"/>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row>
    <row r="944" spans="1:46" ht="15.75" customHeight="1">
      <c r="A944" s="29"/>
      <c r="B944" s="30"/>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row>
    <row r="945" spans="1:46" ht="15.75" customHeight="1">
      <c r="A945" s="29"/>
      <c r="B945" s="30"/>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row>
    <row r="946" spans="1:46" ht="15.75" customHeight="1">
      <c r="A946" s="29"/>
      <c r="B946" s="30"/>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row>
    <row r="947" spans="1:46" ht="15.75" customHeight="1">
      <c r="A947" s="29"/>
      <c r="B947" s="30"/>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row>
    <row r="948" spans="1:46" ht="15.75" customHeight="1">
      <c r="A948" s="29"/>
      <c r="B948" s="30"/>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row>
    <row r="949" spans="1:46" ht="15.75" customHeight="1">
      <c r="A949" s="29"/>
      <c r="B949" s="30"/>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row>
    <row r="950" spans="1:46" ht="15.75" customHeight="1">
      <c r="A950" s="29"/>
      <c r="B950" s="30"/>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row>
    <row r="951" spans="1:46" ht="15.75" customHeight="1">
      <c r="A951" s="29"/>
      <c r="B951" s="30"/>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row>
    <row r="952" spans="1:46" ht="15.75" customHeight="1">
      <c r="A952" s="29"/>
      <c r="B952" s="30"/>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row>
    <row r="953" spans="1:46" ht="15.75" customHeight="1">
      <c r="A953" s="29"/>
      <c r="B953" s="30"/>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row>
    <row r="954" spans="1:46" ht="15.75" customHeight="1">
      <c r="A954" s="29"/>
      <c r="B954" s="30"/>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row>
    <row r="955" spans="1:46" ht="15.75" customHeight="1">
      <c r="A955" s="29"/>
      <c r="B955" s="30"/>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row>
    <row r="956" spans="1:46" ht="15.75" customHeight="1">
      <c r="A956" s="29"/>
      <c r="B956" s="30"/>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row>
    <row r="957" spans="1:46" ht="15.75" customHeight="1">
      <c r="A957" s="29"/>
      <c r="B957" s="30"/>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row>
    <row r="958" spans="1:46" ht="15.75" customHeight="1">
      <c r="A958" s="29"/>
      <c r="B958" s="30"/>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row>
    <row r="959" spans="1:46" ht="15.75" customHeight="1">
      <c r="A959" s="29"/>
      <c r="B959" s="30"/>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row>
    <row r="960" spans="1:46" ht="15.75" customHeight="1">
      <c r="A960" s="29"/>
      <c r="B960" s="30"/>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row>
    <row r="961" spans="1:46" ht="15.75" customHeight="1">
      <c r="A961" s="29"/>
      <c r="B961" s="30"/>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row>
    <row r="962" spans="1:46" ht="15.75" customHeight="1">
      <c r="A962" s="29"/>
      <c r="B962" s="30"/>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row>
    <row r="963" spans="1:46" ht="15.75" customHeight="1">
      <c r="A963" s="29"/>
      <c r="B963" s="30"/>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row>
    <row r="964" spans="1:46" ht="15.75" customHeight="1">
      <c r="A964" s="29"/>
      <c r="B964" s="30"/>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row>
    <row r="965" spans="1:46" ht="15.75" customHeight="1">
      <c r="A965" s="29"/>
      <c r="B965" s="30"/>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row>
    <row r="966" spans="1:46" ht="15.75" customHeight="1">
      <c r="A966" s="29"/>
      <c r="B966" s="30"/>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row>
    <row r="967" spans="1:46" ht="15.75" customHeight="1">
      <c r="A967" s="29"/>
      <c r="B967" s="30"/>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row>
    <row r="968" spans="1:46" ht="15.75" customHeight="1">
      <c r="A968" s="29"/>
      <c r="B968" s="30"/>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row>
    <row r="969" spans="1:46" ht="15.75" customHeight="1">
      <c r="A969" s="29"/>
      <c r="B969" s="30"/>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row>
    <row r="970" spans="1:46" ht="15.75" customHeight="1">
      <c r="A970" s="29"/>
      <c r="B970" s="30"/>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row>
    <row r="971" spans="1:46" ht="15.75" customHeight="1">
      <c r="A971" s="29"/>
      <c r="B971" s="30"/>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row>
    <row r="972" spans="1:46" ht="15.75" customHeight="1">
      <c r="A972" s="29"/>
      <c r="B972" s="30"/>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row>
    <row r="973" spans="1:46" ht="15.75" customHeight="1">
      <c r="A973" s="29"/>
      <c r="B973" s="30"/>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row>
    <row r="974" spans="1:46" ht="15.75" customHeight="1">
      <c r="A974" s="29"/>
      <c r="B974" s="30"/>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row>
    <row r="975" spans="1:46" ht="15.75" customHeight="1">
      <c r="A975" s="29"/>
      <c r="B975" s="30"/>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row>
    <row r="976" spans="1:46" ht="15.75" customHeight="1">
      <c r="A976" s="29"/>
      <c r="B976" s="30"/>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row>
    <row r="977" spans="1:46" ht="15.75" customHeight="1">
      <c r="A977" s="29"/>
      <c r="B977" s="30"/>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row>
    <row r="978" spans="1:46" ht="15.75" customHeight="1">
      <c r="A978" s="29"/>
      <c r="B978" s="30"/>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row>
    <row r="979" spans="1:46" ht="15.75" customHeight="1">
      <c r="A979" s="29"/>
      <c r="B979" s="30"/>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row>
    <row r="980" spans="1:46" ht="15.75" customHeight="1">
      <c r="A980" s="29"/>
      <c r="B980" s="30"/>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row>
    <row r="981" spans="1:46" ht="15.75" customHeight="1">
      <c r="A981" s="29"/>
      <c r="B981" s="30"/>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row>
    <row r="982" spans="1:46" ht="15.75" customHeight="1">
      <c r="A982" s="29"/>
      <c r="B982" s="30"/>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row>
    <row r="983" spans="1:46" ht="15.75" customHeight="1">
      <c r="A983" s="29"/>
      <c r="B983" s="30"/>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row>
    <row r="984" spans="1:46" ht="15.75" customHeight="1">
      <c r="A984" s="29"/>
      <c r="B984" s="30"/>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row>
    <row r="985" spans="1:46" ht="15.75" customHeight="1">
      <c r="A985" s="29"/>
      <c r="B985" s="30"/>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row>
    <row r="986" spans="1:46" ht="15.75" customHeight="1">
      <c r="A986" s="29"/>
      <c r="B986" s="30"/>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row>
    <row r="987" spans="1:46" ht="15.75" customHeight="1">
      <c r="A987" s="29"/>
      <c r="B987" s="30"/>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row>
    <row r="988" spans="1:46" ht="15.75" customHeight="1">
      <c r="A988" s="29"/>
      <c r="B988" s="30"/>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row>
    <row r="989" spans="1:46" ht="15.75" customHeight="1">
      <c r="A989" s="29"/>
      <c r="B989" s="30"/>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row>
    <row r="990" spans="1:46" ht="15.75" customHeight="1">
      <c r="A990" s="29"/>
      <c r="B990" s="30"/>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row>
    <row r="991" spans="1:46" ht="15.75" customHeight="1">
      <c r="A991" s="29"/>
      <c r="B991" s="30"/>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row>
    <row r="992" spans="1:46" ht="15.75" customHeight="1">
      <c r="A992" s="29"/>
      <c r="B992" s="30"/>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row>
    <row r="993" spans="1:46" ht="15.75" customHeight="1">
      <c r="A993" s="29"/>
      <c r="B993" s="30"/>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row>
    <row r="994" spans="1:46" ht="15.75" customHeight="1">
      <c r="A994" s="29"/>
      <c r="B994" s="30"/>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row>
    <row r="995" spans="1:46" ht="15.75" customHeight="1">
      <c r="A995" s="29"/>
      <c r="B995" s="30"/>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row>
    <row r="996" spans="1:46" ht="15.75" customHeight="1">
      <c r="A996" s="29"/>
      <c r="B996" s="30"/>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row>
    <row r="997" spans="1:46" ht="15.75" customHeight="1">
      <c r="A997" s="29"/>
      <c r="B997" s="30"/>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row>
    <row r="998" spans="1:46" ht="15.75" customHeight="1">
      <c r="A998" s="29"/>
      <c r="B998" s="30"/>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row>
    <row r="999" spans="1:46" ht="15.75" customHeight="1">
      <c r="A999" s="29"/>
      <c r="B999" s="30"/>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row>
    <row r="1000" spans="1:46" ht="15.75" customHeight="1">
      <c r="A1000" s="29"/>
      <c r="B1000" s="30"/>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row>
  </sheetData>
  <sheetProtection sheet="1" objects="1" scenarios="1"/>
  <mergeCells count="53">
    <mergeCell ref="AI7:AI8"/>
    <mergeCell ref="AO7:AO8"/>
    <mergeCell ref="AQ7:AQ8"/>
    <mergeCell ref="B2:C4"/>
    <mergeCell ref="D2:AS3"/>
    <mergeCell ref="AS6:AT8"/>
    <mergeCell ref="O7:O8"/>
    <mergeCell ref="Q7:Q8"/>
    <mergeCell ref="R7:R8"/>
    <mergeCell ref="U7:U8"/>
    <mergeCell ref="V7:V8"/>
    <mergeCell ref="J7:J8"/>
    <mergeCell ref="K7:K8"/>
    <mergeCell ref="L7:L8"/>
    <mergeCell ref="M7:M8"/>
    <mergeCell ref="N7:N8"/>
    <mergeCell ref="AS11:AT11"/>
    <mergeCell ref="C13:H13"/>
    <mergeCell ref="C14:D14"/>
    <mergeCell ref="E14:F14"/>
    <mergeCell ref="G14:H14"/>
    <mergeCell ref="S7:T7"/>
    <mergeCell ref="AJ7:AK7"/>
    <mergeCell ref="AL7:AM7"/>
    <mergeCell ref="AS9:AT9"/>
    <mergeCell ref="AS10:AT10"/>
    <mergeCell ref="W7:W8"/>
    <mergeCell ref="X7:X8"/>
    <mergeCell ref="Y7:Y8"/>
    <mergeCell ref="Z7:Z8"/>
    <mergeCell ref="AA7:AA8"/>
    <mergeCell ref="AB7:AB8"/>
    <mergeCell ref="AC7:AC8"/>
    <mergeCell ref="AD7:AD8"/>
    <mergeCell ref="AF7:AF8"/>
    <mergeCell ref="AG7:AG8"/>
    <mergeCell ref="AH7:AH8"/>
    <mergeCell ref="D4:AS4"/>
    <mergeCell ref="B5:AT5"/>
    <mergeCell ref="C6:L6"/>
    <mergeCell ref="M6:Q6"/>
    <mergeCell ref="R6:AA6"/>
    <mergeCell ref="AB6:AF6"/>
    <mergeCell ref="AG6:AM6"/>
    <mergeCell ref="AN6:AR6"/>
    <mergeCell ref="B6:B8"/>
    <mergeCell ref="C7:C8"/>
    <mergeCell ref="D7:D8"/>
    <mergeCell ref="E7:E8"/>
    <mergeCell ref="F7:F8"/>
    <mergeCell ref="G7:G8"/>
    <mergeCell ref="H7:H8"/>
    <mergeCell ref="I7:I8"/>
  </mergeCells>
  <conditionalFormatting sqref="M9:N11">
    <cfRule type="cellIs" dxfId="157" priority="1" operator="between">
      <formula>1</formula>
      <formula>2</formula>
    </cfRule>
    <cfRule type="cellIs" dxfId="156" priority="2" operator="equal">
      <formula>3</formula>
    </cfRule>
    <cfRule type="cellIs" dxfId="155" priority="3" operator="equal">
      <formula>4</formula>
    </cfRule>
    <cfRule type="cellIs" dxfId="154" priority="4" operator="equal">
      <formula>5</formula>
    </cfRule>
  </conditionalFormatting>
  <conditionalFormatting sqref="S10:S11">
    <cfRule type="cellIs" dxfId="153" priority="9" stopIfTrue="1" operator="equal">
      <formula>"X"</formula>
    </cfRule>
  </conditionalFormatting>
  <conditionalFormatting sqref="T10:T11">
    <cfRule type="cellIs" dxfId="152" priority="10" operator="equal">
      <formula>"X"</formula>
    </cfRule>
  </conditionalFormatting>
  <conditionalFormatting sqref="U9:X11">
    <cfRule type="cellIs" dxfId="151" priority="11" operator="between">
      <formula>21</formula>
      <formula>25</formula>
    </cfRule>
    <cfRule type="cellIs" dxfId="150" priority="12" operator="between">
      <formula>16</formula>
      <formula>20</formula>
    </cfRule>
    <cfRule type="cellIs" dxfId="149" priority="13" operator="between">
      <formula>6</formula>
      <formula>15</formula>
    </cfRule>
    <cfRule type="cellIs" dxfId="148" priority="14" operator="between">
      <formula>1</formula>
      <formula>5</formula>
    </cfRule>
  </conditionalFormatting>
  <conditionalFormatting sqref="Y9:Y11">
    <cfRule type="cellIs" dxfId="147" priority="15" operator="greaterThanOrEqual">
      <formula>80</formula>
    </cfRule>
    <cfRule type="cellIs" dxfId="146" priority="16" operator="lessThan">
      <formula>79</formula>
    </cfRule>
  </conditionalFormatting>
  <conditionalFormatting sqref="AB9:AC11">
    <cfRule type="cellIs" dxfId="145" priority="17" operator="between">
      <formula>1</formula>
      <formula>2</formula>
    </cfRule>
    <cfRule type="cellIs" dxfId="144" priority="18" operator="equal">
      <formula>3</formula>
    </cfRule>
    <cfRule type="cellIs" dxfId="143" priority="19" operator="equal">
      <formula>4</formula>
    </cfRule>
    <cfRule type="cellIs" dxfId="142" priority="20" operator="equal">
      <formula>5</formula>
    </cfRule>
  </conditionalFormatting>
  <conditionalFormatting sqref="AH9:AI11">
    <cfRule type="containsText" dxfId="141" priority="21" operator="containsText" text="Baja">
      <formula>NOT(ISERROR(SEARCH("Baja",AH9)))</formula>
    </cfRule>
  </conditionalFormatting>
  <conditionalFormatting sqref="AO9:AO11">
    <cfRule type="containsText" dxfId="140" priority="22" operator="containsText" text="Extrema">
      <formula>NOT(ISERROR(SEARCH("Extrema",AO9)))</formula>
    </cfRule>
    <cfRule type="containsText" dxfId="139" priority="23" operator="containsText" text="Alta">
      <formula>NOT(ISERROR(SEARCH("Alta",AO9)))</formula>
    </cfRule>
    <cfRule type="containsText" dxfId="138" priority="24" operator="containsText" text="Moderada">
      <formula>NOT(ISERROR(SEARCH("Moderada",AO9)))</formula>
    </cfRule>
    <cfRule type="containsText" dxfId="137" priority="25" operator="containsText" text="Baja">
      <formula>NOT(ISERROR(SEARCH("Baja",AO9)))</formula>
    </cfRule>
  </conditionalFormatting>
  <conditionalFormatting sqref="AP9">
    <cfRule type="containsText" dxfId="136" priority="26" operator="containsText" text="Extrema">
      <formula>NOT(ISERROR(SEARCH("Extrema",AP9)))</formula>
    </cfRule>
    <cfRule type="containsText" dxfId="135" priority="27" operator="containsText" text="Alta">
      <formula>NOT(ISERROR(SEARCH("Alta",AP9)))</formula>
    </cfRule>
    <cfRule type="containsText" dxfId="134" priority="28" operator="containsText" text="Moderada">
      <formula>NOT(ISERROR(SEARCH("Moderada",AP9)))</formula>
    </cfRule>
    <cfRule type="containsText" dxfId="133" priority="29" operator="containsText" text="Baja">
      <formula>NOT(ISERROR(SEARCH("Baja",AP9)))</formula>
    </cfRule>
  </conditionalFormatting>
  <conditionalFormatting sqref="AQ10:AQ11">
    <cfRule type="containsText" dxfId="132" priority="30" operator="containsText" text="Extrema">
      <formula>NOT(ISERROR(SEARCH("Extrema",AQ10)))</formula>
    </cfRule>
    <cfRule type="containsText" dxfId="131" priority="31" operator="containsText" text="Alta">
      <formula>NOT(ISERROR(SEARCH("Alta",AQ10)))</formula>
    </cfRule>
    <cfRule type="containsText" dxfId="130" priority="32" operator="containsText" text="Moderada">
      <formula>NOT(ISERROR(SEARCH("Moderada",AQ10)))</formula>
    </cfRule>
    <cfRule type="containsText" dxfId="129" priority="33" operator="containsText" text="Baja">
      <formula>NOT(ISERROR(SEARCH("Baja",AQ10)))</formula>
    </cfRule>
  </conditionalFormatting>
  <pageMargins left="0.62992125984252001" right="0.23622047244094499" top="0.74803149606299202" bottom="0.74803149606299202" header="0" footer="0"/>
  <pageSetup fitToHeight="0"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Datos</vt:lpstr>
      <vt:lpstr>Hoja1</vt:lpstr>
      <vt:lpstr>Inf. General - Ins.</vt:lpstr>
      <vt:lpstr>VALORACIÓN RIESGO</vt:lpstr>
      <vt:lpstr>AIG</vt:lpstr>
      <vt:lpstr>RAG</vt:lpstr>
      <vt:lpstr>GPE</vt:lpstr>
      <vt:lpstr>POE </vt:lpstr>
      <vt:lpstr>GIO-OAP</vt:lpstr>
      <vt:lpstr>GIO-OCI</vt:lpstr>
      <vt:lpstr>GEC</vt:lpstr>
      <vt:lpstr>GAF- JF</vt:lpstr>
      <vt:lpstr>GAF- JA</vt:lpstr>
      <vt:lpstr>GAF- JC</vt:lpstr>
      <vt:lpstr>GAF- JTH</vt:lpstr>
      <vt:lpstr>GJA</vt:lpstr>
      <vt:lpstr>C.CAMBIOS - C.APROBACIONES</vt:lpstr>
      <vt:lpstr>Sheet1</vt:lpstr>
      <vt:lpstr>AIG!Área_de_impresión</vt:lpstr>
      <vt:lpstr>'GAF- JA'!Área_de_impresión</vt:lpstr>
      <vt:lpstr>'GAF- JC'!Área_de_impresión</vt:lpstr>
      <vt:lpstr>'GAF- JF'!Área_de_impresión</vt:lpstr>
      <vt:lpstr>'GAF- JTH'!Área_de_impresión</vt:lpstr>
      <vt:lpstr>GEC!Área_de_impresión</vt:lpstr>
      <vt:lpstr>'GIO-OAP'!Área_de_impresión</vt:lpstr>
      <vt:lpstr>'GIO-OCI'!Área_de_impresión</vt:lpstr>
      <vt:lpstr>GJA!Área_de_impresión</vt:lpstr>
      <vt:lpstr>GPE!Área_de_impresión</vt:lpstr>
      <vt:lpstr>'POE '!Área_de_impresión</vt:lpstr>
      <vt:lpstr>RAG!Área_de_impresión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Consuelo Ovalle Jimenez</dc:creator>
  <cp:lastModifiedBy>Cristian Forero</cp:lastModifiedBy>
  <dcterms:created xsi:type="dcterms:W3CDTF">2006-09-12T12:46:00Z</dcterms:created>
  <dcterms:modified xsi:type="dcterms:W3CDTF">2024-01-24T19:28:08Z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or" linkTarget="claseriesgo">
    <vt:lpwstr>#¡REF!</vt:lpwstr>
  </property>
  <property fmtid="{D5CDD505-2E9C-101B-9397-08002B2CF9AE}" pid="3" name="ICV">
    <vt:lpwstr>B6234F2A943D4C0885CA6B711E26CF03</vt:lpwstr>
  </property>
  <property fmtid="{D5CDD505-2E9C-101B-9397-08002B2CF9AE}" pid="4" name="KSOProductBuildVer">
    <vt:lpwstr>2058-11.2.0.11225</vt:lpwstr>
  </property>
</Properties>
</file>